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bookViews>
    <workbookView xWindow="0" yWindow="0" windowWidth="20490" windowHeight="7755"/>
  </bookViews>
  <sheets>
    <sheet name="RPS (11)" sheetId="1" r:id="rId1"/>
  </sheets>
  <externalReferences>
    <externalReference r:id="rId2"/>
    <externalReference r:id="rId3"/>
  </externalReferences>
  <definedNames>
    <definedName name="_Key1" hidden="1">#REF!</definedName>
    <definedName name="_Order1" hidden="1">0</definedName>
    <definedName name="_Sort" hidden="1">#REF!</definedName>
    <definedName name="A">#REF!</definedName>
    <definedName name="asd">#REF!</definedName>
    <definedName name="Beg_Bal" localSheetId="0">'RPS (11)'!$C$23:$C$383</definedName>
    <definedName name="Beg_Bal">'[1]BOP House Loan Ammortization pl'!$C$21:$C$380</definedName>
    <definedName name="category">#REF!</definedName>
    <definedName name="Cum_Princ" localSheetId="0">'RPS (11)'!$H$23:$H$383</definedName>
    <definedName name="dat">#REF!</definedName>
    <definedName name="Data" localSheetId="0">'RPS (11)'!$A$23:$J$383</definedName>
    <definedName name="dd" localSheetId="0">'[1]BOP House Loan Ammortization pl'!#REF!</definedName>
    <definedName name="dd">'[1]BOP House Loan Ammortization pl'!#REF!</definedName>
    <definedName name="End_Bal" localSheetId="0">'RPS (11)'!$J$23:$J$383</definedName>
    <definedName name="End_Bal">'[1]BOP House Loan Ammortization pl'!$J$21:$J$380</definedName>
    <definedName name="Extra_Pay" localSheetId="0">'RPS (11)'!#REF!</definedName>
    <definedName name="Extra_Pay">'[1]BOP House Loan Ammortization pl'!#REF!</definedName>
    <definedName name="extra_pay1" localSheetId="0">'[1]BOP House Loan Ammortization pl'!#REF!</definedName>
    <definedName name="extra_pay1">'[1]BOP House Loan Ammortization pl'!#REF!</definedName>
    <definedName name="Full_Print" localSheetId="0">'RPS (11)'!$A$1:$J$383</definedName>
    <definedName name="Full_Print">'[1]BOP House Loan Ammortization pl'!$A$1:$J$380</definedName>
    <definedName name="gf">#REF!</definedName>
    <definedName name="Header_Row" localSheetId="0">ROW('RPS (11)'!$22:$22)</definedName>
    <definedName name="Header_Row">ROW('[1]BOP House Loan Ammortization pl'!$A$20:$IV$20)</definedName>
    <definedName name="Insurance" localSheetId="0">'RPS (11)'!$G$23:$G$383</definedName>
    <definedName name="Insurance">'[1]BOP House Loan Ammortization pl'!$G$21:$G$380</definedName>
    <definedName name="Int" localSheetId="0">'RPS (11)'!$F$23:$F$383</definedName>
    <definedName name="Int">'[1]BOP House Loan Ammortization pl'!$F$21:$F$380</definedName>
    <definedName name="Interest_Rate" localSheetId="0">'RPS (11)'!$D$11</definedName>
    <definedName name="Interest_Rate">'[1]BOP House Loan Ammortization pl'!$D$9</definedName>
    <definedName name="Last_Row" localSheetId="0">IF(Values_Entered,Header_Row+Number_of_Payments,Header_Row)</definedName>
    <definedName name="Last_Row">IF(Values_Entered,Header_Row+Number_of_Payments,Header_Row)</definedName>
    <definedName name="Loan_Amount" localSheetId="0">'RPS (11)'!$J$7</definedName>
    <definedName name="Loan_Amount">'[1]BOP House Loan Ammortization pl'!$J$8</definedName>
    <definedName name="Loan_Start" localSheetId="0">'RPS (11)'!$D$15</definedName>
    <definedName name="Loan_Start">'[1]BOP House Loan Ammortization pl'!$D$14</definedName>
    <definedName name="Loan_Years" localSheetId="0">'RPS (11)'!$D$13</definedName>
    <definedName name="Loan_Years">'[1]BOP House Loan Ammortization pl'!$D$11</definedName>
    <definedName name="May">#REF!</definedName>
    <definedName name="Num_Pmt_Per_Year" localSheetId="0">'RPS (11)'!$D$14</definedName>
    <definedName name="Num_Pmt_Per_Year">'[1]BOP House Loan Ammortization pl'!$D$12</definedName>
    <definedName name="Number_of_Payments" localSheetId="0">MATCH(0.01,[0]!End_Bal,-1)+1</definedName>
    <definedName name="Number_of_Payments">MATCH(0.01,End_Bal,-1)+1</definedName>
    <definedName name="od">#REF!</definedName>
    <definedName name="oddate">#REF!</definedName>
    <definedName name="Pay_Date" localSheetId="0">'RPS (11)'!$B$23:$B$383</definedName>
    <definedName name="Pay_Num" localSheetId="0">'RPS (11)'!$A$23:$A$383</definedName>
    <definedName name="Pay_Num">'[1]BOP House Loan Ammortization pl'!$A$21:$A$380</definedName>
    <definedName name="Payment_Date" localSheetId="0">DATE(YEAR('RPS (11)'!Loan_Start),MONTH('RPS (11)'!Loan_Start)+Payment_Number,DAY('RPS (11)'!Loan_Start))</definedName>
    <definedName name="Payment_Date">DATE(YEAR(Loan_Start),MONTH(Loan_Start)+Payment_Number,DAY(Loan_Start))</definedName>
    <definedName name="PM_Insurance" localSheetId="0">'RPS (11)'!$J$8</definedName>
    <definedName name="Princ" localSheetId="0">'RPS (11)'!$E$23:$E$383</definedName>
    <definedName name="Princ">'[1]BOP House Loan Ammortization pl'!$E$21:$E$380</definedName>
    <definedName name="principal">#REF!</definedName>
    <definedName name="_xlnm.Print_Area" localSheetId="0">'RPS (11)'!$A$1:$J$35</definedName>
    <definedName name="Print_Area_Reset" localSheetId="0">OFFSET('RPS (11)'!Full_Print,0,0,'RPS (11)'!Last_Row)</definedName>
    <definedName name="Print_Area_Reset">OFFSET(Full_Print,0,0,Last_Row)</definedName>
    <definedName name="_xlnm.Print_Titles" localSheetId="0">'RPS (11)'!$20:$22</definedName>
    <definedName name="Sched_Pay" localSheetId="0">'RPS (11)'!$AU$23:$AU$383</definedName>
    <definedName name="Sched_Pay">'[1]BOP House Loan Ammortization pl'!$CR$21:$CR$380</definedName>
    <definedName name="Scheduled_Extra_Payments" localSheetId="0">'RPS (11)'!#REF!</definedName>
    <definedName name="Scheduled_Extra_Payments">'[1]BOP House Loan Ammortization pl'!#REF!</definedName>
    <definedName name="Scheduled_Interest_Rate" localSheetId="0">'RPS (11)'!$D$11</definedName>
    <definedName name="Scheduled_Monthly_Payment" localSheetId="0">'RPS (11)'!$H$16</definedName>
    <definedName name="Scheduled_Monthly_Payment">'[1]BOP House Loan Ammortization pl'!$H$15</definedName>
    <definedName name="Total_Interest" localSheetId="0">'RPS (11)'!$J$14</definedName>
    <definedName name="Total_Pay" localSheetId="0">'RPS (11)'!$AV$23:$AV$383</definedName>
    <definedName name="Total_Pay">'[1]BOP House Loan Ammortization pl'!$CS$21:$CS$380</definedName>
    <definedName name="Total_Payment" localSheetId="0">Scheduled_Payment+Extra_Payment</definedName>
    <definedName name="Total_Payment">Scheduled_Payment+Extra_Payment</definedName>
    <definedName name="Values_Entered" localSheetId="0">IF(Loan_Amount*Interest_Rate*Loan_Years*Loan_Start&gt;0,1,0)</definedName>
    <definedName name="Values_Entered">IF(Loan_Amount*Interest_Rate*Loan_Years*Loan_Start&gt;0,1,0)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1" l="1"/>
  <c r="A23" i="1"/>
  <c r="J12" i="1"/>
  <c r="D11" i="1"/>
  <c r="J9" i="1"/>
  <c r="J7" i="1" s="1"/>
  <c r="J13" i="1" l="1"/>
  <c r="H16" i="1"/>
  <c r="AU23" i="1" s="1"/>
  <c r="AV23" i="1" s="1"/>
  <c r="E23" i="1" s="1"/>
  <c r="C23" i="1"/>
  <c r="F23" i="1" s="1"/>
  <c r="I23" i="1" s="1"/>
  <c r="A25" i="1"/>
  <c r="B24" i="1"/>
  <c r="B23" i="1"/>
  <c r="AU24" i="1" l="1"/>
  <c r="H23" i="1"/>
  <c r="J23" i="1"/>
  <c r="C24" i="1" s="1"/>
  <c r="AU25" i="1"/>
  <c r="A26" i="1"/>
  <c r="B25" i="1"/>
  <c r="F24" i="1" l="1"/>
  <c r="I24" i="1" s="1"/>
  <c r="AV24" i="1"/>
  <c r="E24" i="1" s="1"/>
  <c r="J24" i="1" s="1"/>
  <c r="C25" i="1" s="1"/>
  <c r="F25" i="1" s="1"/>
  <c r="AU26" i="1"/>
  <c r="A27" i="1"/>
  <c r="B26" i="1"/>
  <c r="H24" i="1"/>
  <c r="AU27" i="1" l="1"/>
  <c r="A28" i="1"/>
  <c r="B27" i="1"/>
  <c r="I25" i="1"/>
  <c r="AV25" i="1"/>
  <c r="E25" i="1" s="1"/>
  <c r="AU28" i="1" l="1"/>
  <c r="A29" i="1"/>
  <c r="B28" i="1"/>
  <c r="H25" i="1"/>
  <c r="J25" i="1"/>
  <c r="C26" i="1" s="1"/>
  <c r="B29" i="1" l="1"/>
  <c r="AU29" i="1"/>
  <c r="A30" i="1"/>
  <c r="F26" i="1"/>
  <c r="I26" i="1" s="1"/>
  <c r="AV26" i="1"/>
  <c r="E26" i="1" s="1"/>
  <c r="H26" i="1" s="1"/>
  <c r="AU30" i="1" l="1"/>
  <c r="B30" i="1"/>
  <c r="A31" i="1"/>
  <c r="J26" i="1"/>
  <c r="C27" i="1" s="1"/>
  <c r="B31" i="1" l="1"/>
  <c r="AU31" i="1"/>
  <c r="A32" i="1"/>
  <c r="AV27" i="1"/>
  <c r="F27" i="1"/>
  <c r="I27" i="1" s="1"/>
  <c r="E27" i="1" l="1"/>
  <c r="AU32" i="1"/>
  <c r="A33" i="1"/>
  <c r="B32" i="1"/>
  <c r="B33" i="1" l="1"/>
  <c r="AU33" i="1"/>
  <c r="A34" i="1"/>
  <c r="H27" i="1"/>
  <c r="J27" i="1"/>
  <c r="C28" i="1" s="1"/>
  <c r="A36" i="1" l="1"/>
  <c r="AU34" i="1"/>
  <c r="B34" i="1"/>
  <c r="F28" i="1"/>
  <c r="I28" i="1" s="1"/>
  <c r="AV28" i="1"/>
  <c r="E28" i="1" s="1"/>
  <c r="H28" i="1"/>
  <c r="B36" i="1" l="1"/>
  <c r="AU36" i="1"/>
  <c r="A37" i="1"/>
  <c r="J28" i="1"/>
  <c r="C29" i="1" s="1"/>
  <c r="F29" i="1" l="1"/>
  <c r="I29" i="1" s="1"/>
  <c r="AV29" i="1"/>
  <c r="A38" i="1"/>
  <c r="AU37" i="1"/>
  <c r="B37" i="1"/>
  <c r="E29" i="1" l="1"/>
  <c r="J29" i="1" s="1"/>
  <c r="C30" i="1" s="1"/>
  <c r="F30" i="1" s="1"/>
  <c r="I30" i="1" s="1"/>
  <c r="AV30" i="1"/>
  <c r="B38" i="1"/>
  <c r="AU38" i="1"/>
  <c r="A39" i="1"/>
  <c r="H29" i="1"/>
  <c r="E30" i="1" l="1"/>
  <c r="J30" i="1" s="1"/>
  <c r="C31" i="1" s="1"/>
  <c r="F31" i="1" s="1"/>
  <c r="I31" i="1" s="1"/>
  <c r="A40" i="1"/>
  <c r="AU39" i="1"/>
  <c r="B39" i="1"/>
  <c r="AV31" i="1" l="1"/>
  <c r="H30" i="1"/>
  <c r="E31" i="1"/>
  <c r="J31" i="1" s="1"/>
  <c r="C32" i="1" s="1"/>
  <c r="F32" i="1" s="1"/>
  <c r="I32" i="1" s="1"/>
  <c r="AU40" i="1"/>
  <c r="B40" i="1"/>
  <c r="A41" i="1"/>
  <c r="H31" i="1" l="1"/>
  <c r="AV32" i="1"/>
  <c r="E32" i="1" s="1"/>
  <c r="A42" i="1"/>
  <c r="AU41" i="1"/>
  <c r="B41" i="1"/>
  <c r="J32" i="1" l="1"/>
  <c r="C33" i="1" s="1"/>
  <c r="H32" i="1"/>
  <c r="AU42" i="1"/>
  <c r="B42" i="1"/>
  <c r="A43" i="1"/>
  <c r="F33" i="1" l="1"/>
  <c r="I33" i="1" s="1"/>
  <c r="AV33" i="1"/>
  <c r="E33" i="1" s="1"/>
  <c r="A44" i="1"/>
  <c r="AU43" i="1"/>
  <c r="B43" i="1"/>
  <c r="J33" i="1" l="1"/>
  <c r="C34" i="1" s="1"/>
  <c r="H33" i="1"/>
  <c r="AU44" i="1"/>
  <c r="B44" i="1"/>
  <c r="A45" i="1"/>
  <c r="F34" i="1" l="1"/>
  <c r="I34" i="1" s="1"/>
  <c r="AV34" i="1"/>
  <c r="A46" i="1"/>
  <c r="B45" i="1"/>
  <c r="AU45" i="1"/>
  <c r="E34" i="1" l="1"/>
  <c r="J34" i="1" s="1"/>
  <c r="H34" i="1"/>
  <c r="AU46" i="1"/>
  <c r="B46" i="1"/>
  <c r="A47" i="1"/>
  <c r="J15" i="1" l="1"/>
  <c r="G23" i="1" s="1"/>
  <c r="C36" i="1"/>
  <c r="A48" i="1"/>
  <c r="AU47" i="1"/>
  <c r="B47" i="1"/>
  <c r="AV36" i="1" l="1"/>
  <c r="F36" i="1"/>
  <c r="I36" i="1" s="1"/>
  <c r="G26" i="1"/>
  <c r="G25" i="1"/>
  <c r="D25" i="1" s="1"/>
  <c r="G24" i="1"/>
  <c r="D24" i="1" s="1"/>
  <c r="D23" i="1"/>
  <c r="AU48" i="1"/>
  <c r="B48" i="1"/>
  <c r="A49" i="1"/>
  <c r="E36" i="1" l="1"/>
  <c r="H36" i="1" s="1"/>
  <c r="J11" i="1"/>
  <c r="G28" i="1"/>
  <c r="D28" i="1" s="1"/>
  <c r="G30" i="1"/>
  <c r="D30" i="1" s="1"/>
  <c r="G27" i="1"/>
  <c r="D27" i="1" s="1"/>
  <c r="G33" i="1"/>
  <c r="D33" i="1" s="1"/>
  <c r="D26" i="1"/>
  <c r="G34" i="1"/>
  <c r="D34" i="1" s="1"/>
  <c r="G31" i="1"/>
  <c r="D31" i="1" s="1"/>
  <c r="G32" i="1"/>
  <c r="D32" i="1" s="1"/>
  <c r="G29" i="1"/>
  <c r="D29" i="1" s="1"/>
  <c r="J36" i="1"/>
  <c r="C37" i="1" s="1"/>
  <c r="A50" i="1"/>
  <c r="AU49" i="1"/>
  <c r="B49" i="1"/>
  <c r="F37" i="1" l="1"/>
  <c r="I37" i="1" s="1"/>
  <c r="AV37" i="1"/>
  <c r="E37" i="1" s="1"/>
  <c r="AU50" i="1"/>
  <c r="B50" i="1"/>
  <c r="A51" i="1"/>
  <c r="J37" i="1" l="1"/>
  <c r="C38" i="1" s="1"/>
  <c r="H37" i="1"/>
  <c r="A52" i="1"/>
  <c r="B51" i="1"/>
  <c r="AU51" i="1"/>
  <c r="AV38" i="1" l="1"/>
  <c r="F38" i="1"/>
  <c r="I38" i="1" s="1"/>
  <c r="AU52" i="1"/>
  <c r="B52" i="1"/>
  <c r="A53" i="1"/>
  <c r="E38" i="1" l="1"/>
  <c r="A54" i="1"/>
  <c r="B53" i="1"/>
  <c r="AU53" i="1"/>
  <c r="H38" i="1" l="1"/>
  <c r="H39" i="1" s="1"/>
  <c r="J38" i="1"/>
  <c r="C39" i="1" s="1"/>
  <c r="AU54" i="1"/>
  <c r="B54" i="1"/>
  <c r="A55" i="1"/>
  <c r="F39" i="1" l="1"/>
  <c r="I39" i="1" s="1"/>
  <c r="J39" i="1"/>
  <c r="C40" i="1" s="1"/>
  <c r="AV39" i="1"/>
  <c r="A56" i="1"/>
  <c r="AU55" i="1"/>
  <c r="B55" i="1"/>
  <c r="AV40" i="1" l="1"/>
  <c r="F40" i="1"/>
  <c r="I40" i="1" s="1"/>
  <c r="AU56" i="1"/>
  <c r="B56" i="1"/>
  <c r="A57" i="1"/>
  <c r="E40" i="1" l="1"/>
  <c r="A58" i="1"/>
  <c r="AU57" i="1"/>
  <c r="B57" i="1"/>
  <c r="H40" i="1" l="1"/>
  <c r="J40" i="1"/>
  <c r="C41" i="1" s="1"/>
  <c r="AU58" i="1"/>
  <c r="B58" i="1"/>
  <c r="A59" i="1"/>
  <c r="F41" i="1" l="1"/>
  <c r="I41" i="1" s="1"/>
  <c r="AV41" i="1"/>
  <c r="A60" i="1"/>
  <c r="AU59" i="1"/>
  <c r="B59" i="1"/>
  <c r="E41" i="1" l="1"/>
  <c r="AU60" i="1"/>
  <c r="B60" i="1"/>
  <c r="A61" i="1"/>
  <c r="H41" i="1" l="1"/>
  <c r="J41" i="1"/>
  <c r="C42" i="1" s="1"/>
  <c r="AU61" i="1"/>
  <c r="B61" i="1"/>
  <c r="A62" i="1"/>
  <c r="F42" i="1" l="1"/>
  <c r="I42" i="1" s="1"/>
  <c r="AV42" i="1"/>
  <c r="E42" i="1" s="1"/>
  <c r="J42" i="1"/>
  <c r="C43" i="1" s="1"/>
  <c r="H42" i="1"/>
  <c r="A63" i="1"/>
  <c r="AU62" i="1"/>
  <c r="B62" i="1"/>
  <c r="F43" i="1" l="1"/>
  <c r="I43" i="1" s="1"/>
  <c r="AV43" i="1"/>
  <c r="E43" i="1" s="1"/>
  <c r="J43" i="1" s="1"/>
  <c r="C44" i="1" s="1"/>
  <c r="AU63" i="1"/>
  <c r="B63" i="1"/>
  <c r="A64" i="1"/>
  <c r="H43" i="1" l="1"/>
  <c r="F44" i="1"/>
  <c r="I44" i="1" s="1"/>
  <c r="AV44" i="1"/>
  <c r="E44" i="1" s="1"/>
  <c r="J44" i="1" s="1"/>
  <c r="C45" i="1" s="1"/>
  <c r="A65" i="1"/>
  <c r="B64" i="1"/>
  <c r="AU64" i="1"/>
  <c r="AV45" i="1" l="1"/>
  <c r="F45" i="1"/>
  <c r="I45" i="1" s="1"/>
  <c r="H44" i="1"/>
  <c r="A66" i="1"/>
  <c r="AU65" i="1"/>
  <c r="B65" i="1"/>
  <c r="E45" i="1" l="1"/>
  <c r="J45" i="1" s="1"/>
  <c r="C46" i="1" s="1"/>
  <c r="A67" i="1"/>
  <c r="AU66" i="1"/>
  <c r="B66" i="1"/>
  <c r="H45" i="1" l="1"/>
  <c r="AV46" i="1"/>
  <c r="F46" i="1"/>
  <c r="I46" i="1" s="1"/>
  <c r="A68" i="1"/>
  <c r="AU67" i="1"/>
  <c r="B67" i="1"/>
  <c r="E46" i="1" l="1"/>
  <c r="AU68" i="1"/>
  <c r="B68" i="1"/>
  <c r="A69" i="1"/>
  <c r="H46" i="1" l="1"/>
  <c r="J46" i="1"/>
  <c r="C47" i="1" s="1"/>
  <c r="A70" i="1"/>
  <c r="AU69" i="1"/>
  <c r="B69" i="1"/>
  <c r="F47" i="1" l="1"/>
  <c r="I47" i="1" s="1"/>
  <c r="AV47" i="1"/>
  <c r="E47" i="1" s="1"/>
  <c r="H47" i="1" s="1"/>
  <c r="A71" i="1"/>
  <c r="AU70" i="1"/>
  <c r="B70" i="1"/>
  <c r="J47" i="1" l="1"/>
  <c r="AU71" i="1"/>
  <c r="B71" i="1"/>
  <c r="A72" i="1"/>
  <c r="J17" i="1" l="1"/>
  <c r="G36" i="1" s="1"/>
  <c r="C48" i="1"/>
  <c r="A73" i="1"/>
  <c r="AU72" i="1"/>
  <c r="B72" i="1"/>
  <c r="F48" i="1" l="1"/>
  <c r="I48" i="1" s="1"/>
  <c r="AV48" i="1"/>
  <c r="G37" i="1"/>
  <c r="D36" i="1"/>
  <c r="A74" i="1"/>
  <c r="AU73" i="1"/>
  <c r="B73" i="1"/>
  <c r="G38" i="1" l="1"/>
  <c r="D37" i="1"/>
  <c r="E48" i="1"/>
  <c r="A75" i="1"/>
  <c r="AU74" i="1"/>
  <c r="B74" i="1"/>
  <c r="J48" i="1" l="1"/>
  <c r="C49" i="1" s="1"/>
  <c r="H48" i="1"/>
  <c r="G39" i="1"/>
  <c r="D38" i="1"/>
  <c r="A76" i="1"/>
  <c r="AU75" i="1"/>
  <c r="B75" i="1"/>
  <c r="D39" i="1" l="1"/>
  <c r="G40" i="1"/>
  <c r="F49" i="1"/>
  <c r="I49" i="1" s="1"/>
  <c r="AV49" i="1"/>
  <c r="E49" i="1" s="1"/>
  <c r="H49" i="1" s="1"/>
  <c r="AU76" i="1"/>
  <c r="B76" i="1"/>
  <c r="A77" i="1"/>
  <c r="J49" i="1" l="1"/>
  <c r="C50" i="1" s="1"/>
  <c r="AV50" i="1"/>
  <c r="F50" i="1"/>
  <c r="I50" i="1" s="1"/>
  <c r="G41" i="1"/>
  <c r="D40" i="1"/>
  <c r="A78" i="1"/>
  <c r="AU77" i="1"/>
  <c r="B77" i="1"/>
  <c r="G42" i="1" l="1"/>
  <c r="D41" i="1"/>
  <c r="E50" i="1"/>
  <c r="A79" i="1"/>
  <c r="AU78" i="1"/>
  <c r="B78" i="1"/>
  <c r="J50" i="1" l="1"/>
  <c r="C51" i="1" s="1"/>
  <c r="H50" i="1"/>
  <c r="G43" i="1"/>
  <c r="D42" i="1"/>
  <c r="AU79" i="1"/>
  <c r="B79" i="1"/>
  <c r="A80" i="1"/>
  <c r="D43" i="1" l="1"/>
  <c r="G44" i="1"/>
  <c r="AV51" i="1"/>
  <c r="F51" i="1"/>
  <c r="I51" i="1" s="1"/>
  <c r="A81" i="1"/>
  <c r="AU80" i="1"/>
  <c r="B80" i="1"/>
  <c r="E51" i="1" l="1"/>
  <c r="D44" i="1"/>
  <c r="G45" i="1"/>
  <c r="A82" i="1"/>
  <c r="AU81" i="1"/>
  <c r="B81" i="1"/>
  <c r="D45" i="1" l="1"/>
  <c r="G46" i="1"/>
  <c r="H51" i="1"/>
  <c r="J51" i="1"/>
  <c r="C52" i="1" s="1"/>
  <c r="A83" i="1"/>
  <c r="AU82" i="1"/>
  <c r="B82" i="1"/>
  <c r="D46" i="1" l="1"/>
  <c r="G47" i="1"/>
  <c r="D47" i="1" s="1"/>
  <c r="AV52" i="1"/>
  <c r="F52" i="1"/>
  <c r="I52" i="1" s="1"/>
  <c r="A84" i="1"/>
  <c r="AU83" i="1"/>
  <c r="B83" i="1"/>
  <c r="E52" i="1" l="1"/>
  <c r="J52" i="1" s="1"/>
  <c r="C53" i="1" s="1"/>
  <c r="AV53" i="1"/>
  <c r="E53" i="1" s="1"/>
  <c r="J53" i="1" s="1"/>
  <c r="C54" i="1" s="1"/>
  <c r="F53" i="1"/>
  <c r="I53" i="1" s="1"/>
  <c r="H52" i="1"/>
  <c r="H53" i="1" s="1"/>
  <c r="AU84" i="1"/>
  <c r="B84" i="1"/>
  <c r="A85" i="1"/>
  <c r="AV54" i="1" l="1"/>
  <c r="F54" i="1"/>
  <c r="I54" i="1" s="1"/>
  <c r="A86" i="1"/>
  <c r="AU85" i="1"/>
  <c r="B85" i="1"/>
  <c r="E54" i="1" l="1"/>
  <c r="A87" i="1"/>
  <c r="AU86" i="1"/>
  <c r="B86" i="1"/>
  <c r="J54" i="1" l="1"/>
  <c r="C55" i="1" s="1"/>
  <c r="H54" i="1"/>
  <c r="AU87" i="1"/>
  <c r="B87" i="1"/>
  <c r="A88" i="1"/>
  <c r="AV55" i="1" l="1"/>
  <c r="F55" i="1"/>
  <c r="I55" i="1" s="1"/>
  <c r="A89" i="1"/>
  <c r="AU88" i="1"/>
  <c r="B88" i="1"/>
  <c r="E55" i="1" l="1"/>
  <c r="A90" i="1"/>
  <c r="AU89" i="1"/>
  <c r="B89" i="1"/>
  <c r="J55" i="1" l="1"/>
  <c r="C56" i="1" s="1"/>
  <c r="H55" i="1"/>
  <c r="A91" i="1"/>
  <c r="AU90" i="1"/>
  <c r="B90" i="1"/>
  <c r="F56" i="1" l="1"/>
  <c r="I56" i="1" s="1"/>
  <c r="AV56" i="1"/>
  <c r="E56" i="1" s="1"/>
  <c r="J56" i="1" s="1"/>
  <c r="C57" i="1" s="1"/>
  <c r="A92" i="1"/>
  <c r="AU91" i="1"/>
  <c r="B91" i="1"/>
  <c r="AV57" i="1" l="1"/>
  <c r="E57" i="1" s="1"/>
  <c r="J57" i="1" s="1"/>
  <c r="C58" i="1" s="1"/>
  <c r="F57" i="1"/>
  <c r="I57" i="1"/>
  <c r="H56" i="1"/>
  <c r="H57" i="1" s="1"/>
  <c r="AU92" i="1"/>
  <c r="B92" i="1"/>
  <c r="A93" i="1"/>
  <c r="F58" i="1" l="1"/>
  <c r="I58" i="1" s="1"/>
  <c r="AV58" i="1"/>
  <c r="E58" i="1" s="1"/>
  <c r="J58" i="1" s="1"/>
  <c r="C59" i="1" s="1"/>
  <c r="A94" i="1"/>
  <c r="AU93" i="1"/>
  <c r="B93" i="1"/>
  <c r="AV59" i="1" l="1"/>
  <c r="F59" i="1"/>
  <c r="I59" i="1" s="1"/>
  <c r="H58" i="1"/>
  <c r="A95" i="1"/>
  <c r="AU94" i="1"/>
  <c r="B94" i="1"/>
  <c r="E59" i="1" l="1"/>
  <c r="J59" i="1" s="1"/>
  <c r="AU95" i="1"/>
  <c r="B95" i="1"/>
  <c r="A96" i="1"/>
  <c r="J18" i="1" l="1"/>
  <c r="G48" i="1" s="1"/>
  <c r="C60" i="1"/>
  <c r="H59" i="1"/>
  <c r="A97" i="1"/>
  <c r="AU96" i="1"/>
  <c r="B96" i="1"/>
  <c r="F60" i="1" l="1"/>
  <c r="I60" i="1" s="1"/>
  <c r="AV60" i="1"/>
  <c r="E60" i="1" s="1"/>
  <c r="D60" i="1" s="1"/>
  <c r="J60" i="1"/>
  <c r="C61" i="1" s="1"/>
  <c r="G49" i="1"/>
  <c r="D48" i="1"/>
  <c r="A98" i="1"/>
  <c r="B97" i="1"/>
  <c r="AU97" i="1"/>
  <c r="G50" i="1" l="1"/>
  <c r="D49" i="1"/>
  <c r="AV61" i="1"/>
  <c r="E61" i="1" s="1"/>
  <c r="D61" i="1" s="1"/>
  <c r="F61" i="1"/>
  <c r="I61" i="1" s="1"/>
  <c r="H60" i="1"/>
  <c r="H61" i="1" s="1"/>
  <c r="A99" i="1"/>
  <c r="B98" i="1"/>
  <c r="AU98" i="1"/>
  <c r="J61" i="1" l="1"/>
  <c r="C62" i="1" s="1"/>
  <c r="G51" i="1"/>
  <c r="D50" i="1"/>
  <c r="AU99" i="1"/>
  <c r="B99" i="1"/>
  <c r="A100" i="1"/>
  <c r="G52" i="1" l="1"/>
  <c r="D51" i="1"/>
  <c r="F62" i="1"/>
  <c r="I62" i="1" s="1"/>
  <c r="AV62" i="1"/>
  <c r="E62" i="1" s="1"/>
  <c r="AU100" i="1"/>
  <c r="A101" i="1"/>
  <c r="B100" i="1"/>
  <c r="D62" i="1" l="1"/>
  <c r="H62" i="1"/>
  <c r="J62" i="1"/>
  <c r="C63" i="1" s="1"/>
  <c r="G53" i="1"/>
  <c r="D52" i="1"/>
  <c r="A102" i="1"/>
  <c r="AU101" i="1"/>
  <c r="B101" i="1"/>
  <c r="G54" i="1" l="1"/>
  <c r="D53" i="1"/>
  <c r="F63" i="1"/>
  <c r="I63" i="1" s="1"/>
  <c r="AV63" i="1"/>
  <c r="E63" i="1" s="1"/>
  <c r="D63" i="1" s="1"/>
  <c r="A103" i="1"/>
  <c r="B102" i="1"/>
  <c r="AU102" i="1"/>
  <c r="J63" i="1" l="1"/>
  <c r="C64" i="1" s="1"/>
  <c r="H63" i="1"/>
  <c r="G55" i="1"/>
  <c r="D54" i="1"/>
  <c r="AU103" i="1"/>
  <c r="B103" i="1"/>
  <c r="A104" i="1"/>
  <c r="G56" i="1" l="1"/>
  <c r="D55" i="1"/>
  <c r="AV64" i="1"/>
  <c r="E64" i="1" s="1"/>
  <c r="D64" i="1" s="1"/>
  <c r="F64" i="1"/>
  <c r="I64" i="1" s="1"/>
  <c r="AU104" i="1"/>
  <c r="B104" i="1"/>
  <c r="A105" i="1"/>
  <c r="J64" i="1" l="1"/>
  <c r="C65" i="1" s="1"/>
  <c r="G57" i="1"/>
  <c r="D56" i="1"/>
  <c r="H64" i="1"/>
  <c r="A106" i="1"/>
  <c r="AU105" i="1"/>
  <c r="B105" i="1"/>
  <c r="D57" i="1" l="1"/>
  <c r="G58" i="1"/>
  <c r="F65" i="1"/>
  <c r="I65" i="1" s="1"/>
  <c r="AV65" i="1"/>
  <c r="E65" i="1" s="1"/>
  <c r="D65" i="1" s="1"/>
  <c r="A107" i="1"/>
  <c r="B106" i="1"/>
  <c r="AU106" i="1"/>
  <c r="D58" i="1" l="1"/>
  <c r="G59" i="1"/>
  <c r="D59" i="1" s="1"/>
  <c r="J65" i="1"/>
  <c r="C66" i="1" s="1"/>
  <c r="H65" i="1"/>
  <c r="AU107" i="1"/>
  <c r="B107" i="1"/>
  <c r="A108" i="1"/>
  <c r="AV66" i="1" l="1"/>
  <c r="F66" i="1"/>
  <c r="I66" i="1" s="1"/>
  <c r="AU108" i="1"/>
  <c r="B108" i="1"/>
  <c r="A109" i="1"/>
  <c r="E66" i="1" l="1"/>
  <c r="A110" i="1"/>
  <c r="B109" i="1"/>
  <c r="AU109" i="1"/>
  <c r="D66" i="1" l="1"/>
  <c r="H66" i="1"/>
  <c r="J66" i="1"/>
  <c r="C67" i="1" s="1"/>
  <c r="A111" i="1"/>
  <c r="AU110" i="1"/>
  <c r="B110" i="1"/>
  <c r="AV67" i="1" l="1"/>
  <c r="F67" i="1"/>
  <c r="I67" i="1" s="1"/>
  <c r="AU111" i="1"/>
  <c r="B111" i="1"/>
  <c r="A112" i="1"/>
  <c r="E67" i="1" l="1"/>
  <c r="D67" i="1" s="1"/>
  <c r="J67" i="1"/>
  <c r="C68" i="1" s="1"/>
  <c r="H67" i="1"/>
  <c r="AU112" i="1"/>
  <c r="B112" i="1"/>
  <c r="A113" i="1"/>
  <c r="F68" i="1" l="1"/>
  <c r="I68" i="1" s="1"/>
  <c r="AV68" i="1"/>
  <c r="E68" i="1" s="1"/>
  <c r="D68" i="1" s="1"/>
  <c r="J68" i="1"/>
  <c r="C69" i="1" s="1"/>
  <c r="A114" i="1"/>
  <c r="B113" i="1"/>
  <c r="AU113" i="1"/>
  <c r="AV69" i="1" l="1"/>
  <c r="F69" i="1"/>
  <c r="I69" i="1" s="1"/>
  <c r="H68" i="1"/>
  <c r="A115" i="1"/>
  <c r="AU114" i="1"/>
  <c r="B114" i="1"/>
  <c r="H69" i="1" l="1"/>
  <c r="E69" i="1"/>
  <c r="AU115" i="1"/>
  <c r="B115" i="1"/>
  <c r="A116" i="1"/>
  <c r="D69" i="1" l="1"/>
  <c r="J69" i="1"/>
  <c r="C70" i="1" s="1"/>
  <c r="AU116" i="1"/>
  <c r="B116" i="1"/>
  <c r="A117" i="1"/>
  <c r="AV70" i="1" l="1"/>
  <c r="F70" i="1"/>
  <c r="I70" i="1" s="1"/>
  <c r="A118" i="1"/>
  <c r="AU117" i="1"/>
  <c r="B117" i="1"/>
  <c r="E70" i="1" l="1"/>
  <c r="A119" i="1"/>
  <c r="B118" i="1"/>
  <c r="AU118" i="1"/>
  <c r="D70" i="1" l="1"/>
  <c r="H70" i="1"/>
  <c r="J70" i="1"/>
  <c r="C71" i="1" s="1"/>
  <c r="AU119" i="1"/>
  <c r="B119" i="1"/>
  <c r="A120" i="1"/>
  <c r="AV71" i="1" l="1"/>
  <c r="F71" i="1"/>
  <c r="I71" i="1" s="1"/>
  <c r="AU120" i="1"/>
  <c r="B120" i="1"/>
  <c r="A121" i="1"/>
  <c r="E71" i="1" l="1"/>
  <c r="A122" i="1"/>
  <c r="AU121" i="1"/>
  <c r="B121" i="1"/>
  <c r="D71" i="1" l="1"/>
  <c r="H71" i="1"/>
  <c r="J71" i="1"/>
  <c r="C72" i="1" s="1"/>
  <c r="A123" i="1"/>
  <c r="B122" i="1"/>
  <c r="AU122" i="1"/>
  <c r="F72" i="1" l="1"/>
  <c r="I72" i="1" s="1"/>
  <c r="AV72" i="1"/>
  <c r="E72" i="1" s="1"/>
  <c r="D72" i="1" s="1"/>
  <c r="J72" i="1"/>
  <c r="C73" i="1" s="1"/>
  <c r="H72" i="1"/>
  <c r="AU123" i="1"/>
  <c r="B123" i="1"/>
  <c r="A124" i="1"/>
  <c r="F73" i="1" l="1"/>
  <c r="I73" i="1" s="1"/>
  <c r="AV73" i="1"/>
  <c r="E73" i="1" s="1"/>
  <c r="D73" i="1" s="1"/>
  <c r="J73" i="1"/>
  <c r="C74" i="1" s="1"/>
  <c r="AU124" i="1"/>
  <c r="B124" i="1"/>
  <c r="A125" i="1"/>
  <c r="AV74" i="1" l="1"/>
  <c r="F74" i="1"/>
  <c r="I74" i="1" s="1"/>
  <c r="H73" i="1"/>
  <c r="A126" i="1"/>
  <c r="B125" i="1"/>
  <c r="AU125" i="1"/>
  <c r="H74" i="1" l="1"/>
  <c r="E74" i="1"/>
  <c r="A127" i="1"/>
  <c r="AU126" i="1"/>
  <c r="B126" i="1"/>
  <c r="D74" i="1" l="1"/>
  <c r="J74" i="1"/>
  <c r="C75" i="1" s="1"/>
  <c r="AU127" i="1"/>
  <c r="B127" i="1"/>
  <c r="A128" i="1"/>
  <c r="AV75" i="1" l="1"/>
  <c r="F75" i="1"/>
  <c r="I75" i="1" s="1"/>
  <c r="AU128" i="1"/>
  <c r="B128" i="1"/>
  <c r="A129" i="1"/>
  <c r="E75" i="1" l="1"/>
  <c r="A130" i="1"/>
  <c r="B129" i="1"/>
  <c r="AU129" i="1"/>
  <c r="D75" i="1" l="1"/>
  <c r="H75" i="1"/>
  <c r="J75" i="1"/>
  <c r="C76" i="1" s="1"/>
  <c r="A131" i="1"/>
  <c r="AU130" i="1"/>
  <c r="B130" i="1"/>
  <c r="F76" i="1" l="1"/>
  <c r="I76" i="1" s="1"/>
  <c r="AV76" i="1"/>
  <c r="E76" i="1" s="1"/>
  <c r="D76" i="1" s="1"/>
  <c r="J76" i="1"/>
  <c r="C77" i="1" s="1"/>
  <c r="AU131" i="1"/>
  <c r="B131" i="1"/>
  <c r="A132" i="1"/>
  <c r="F77" i="1" l="1"/>
  <c r="I77" i="1" s="1"/>
  <c r="AV77" i="1"/>
  <c r="E77" i="1" s="1"/>
  <c r="D77" i="1" s="1"/>
  <c r="H76" i="1"/>
  <c r="H77" i="1" s="1"/>
  <c r="AU132" i="1"/>
  <c r="B132" i="1"/>
  <c r="A133" i="1"/>
  <c r="J77" i="1" l="1"/>
  <c r="C78" i="1" s="1"/>
  <c r="A134" i="1"/>
  <c r="AU133" i="1"/>
  <c r="B133" i="1"/>
  <c r="F78" i="1" l="1"/>
  <c r="I78" i="1" s="1"/>
  <c r="AV78" i="1"/>
  <c r="E78" i="1" s="1"/>
  <c r="J78" i="1"/>
  <c r="C79" i="1" s="1"/>
  <c r="A135" i="1"/>
  <c r="B134" i="1"/>
  <c r="AU134" i="1"/>
  <c r="F79" i="1" l="1"/>
  <c r="I79" i="1" s="1"/>
  <c r="AV79" i="1"/>
  <c r="E79" i="1" s="1"/>
  <c r="D79" i="1" s="1"/>
  <c r="J79" i="1"/>
  <c r="C80" i="1" s="1"/>
  <c r="D78" i="1"/>
  <c r="H78" i="1"/>
  <c r="H79" i="1" s="1"/>
  <c r="AU135" i="1"/>
  <c r="B135" i="1"/>
  <c r="A136" i="1"/>
  <c r="F80" i="1" l="1"/>
  <c r="I80" i="1" s="1"/>
  <c r="AV80" i="1"/>
  <c r="E80" i="1" s="1"/>
  <c r="AU136" i="1"/>
  <c r="B136" i="1"/>
  <c r="A137" i="1"/>
  <c r="J80" i="1" l="1"/>
  <c r="C81" i="1" s="1"/>
  <c r="D80" i="1"/>
  <c r="H80" i="1"/>
  <c r="A138" i="1"/>
  <c r="AU137" i="1"/>
  <c r="B137" i="1"/>
  <c r="AV81" i="1" l="1"/>
  <c r="F81" i="1"/>
  <c r="I81" i="1" s="1"/>
  <c r="A139" i="1"/>
  <c r="B138" i="1"/>
  <c r="AU138" i="1"/>
  <c r="E81" i="1" l="1"/>
  <c r="A140" i="1"/>
  <c r="AU139" i="1"/>
  <c r="B139" i="1"/>
  <c r="D81" i="1" l="1"/>
  <c r="J81" i="1"/>
  <c r="C82" i="1" s="1"/>
  <c r="H81" i="1"/>
  <c r="AU140" i="1"/>
  <c r="B140" i="1"/>
  <c r="A141" i="1"/>
  <c r="AV82" i="1" l="1"/>
  <c r="F82" i="1"/>
  <c r="I82" i="1" s="1"/>
  <c r="A142" i="1"/>
  <c r="AU141" i="1"/>
  <c r="B141" i="1"/>
  <c r="E82" i="1" l="1"/>
  <c r="A143" i="1"/>
  <c r="AU142" i="1"/>
  <c r="B142" i="1"/>
  <c r="D82" i="1" l="1"/>
  <c r="H82" i="1"/>
  <c r="J82" i="1"/>
  <c r="C83" i="1" s="1"/>
  <c r="AU143" i="1"/>
  <c r="B143" i="1"/>
  <c r="A144" i="1"/>
  <c r="F83" i="1" l="1"/>
  <c r="I83" i="1" s="1"/>
  <c r="AV83" i="1"/>
  <c r="E83" i="1" s="1"/>
  <c r="D83" i="1" s="1"/>
  <c r="J83" i="1"/>
  <c r="C84" i="1" s="1"/>
  <c r="AU144" i="1"/>
  <c r="B144" i="1"/>
  <c r="A145" i="1"/>
  <c r="AV84" i="1" l="1"/>
  <c r="F84" i="1"/>
  <c r="I84" i="1" s="1"/>
  <c r="H83" i="1"/>
  <c r="AU145" i="1"/>
  <c r="B145" i="1"/>
  <c r="A146" i="1"/>
  <c r="H84" i="1" l="1"/>
  <c r="E84" i="1"/>
  <c r="A147" i="1"/>
  <c r="AU146" i="1"/>
  <c r="B146" i="1"/>
  <c r="D84" i="1" l="1"/>
  <c r="J84" i="1"/>
  <c r="C85" i="1" s="1"/>
  <c r="A148" i="1"/>
  <c r="B147" i="1"/>
  <c r="AU147" i="1"/>
  <c r="F85" i="1" l="1"/>
  <c r="I85" i="1" s="1"/>
  <c r="AV85" i="1"/>
  <c r="E85" i="1" s="1"/>
  <c r="J85" i="1" s="1"/>
  <c r="C86" i="1" s="1"/>
  <c r="A149" i="1"/>
  <c r="AU148" i="1"/>
  <c r="B148" i="1"/>
  <c r="AV86" i="1" l="1"/>
  <c r="F86" i="1"/>
  <c r="I86" i="1" s="1"/>
  <c r="D85" i="1"/>
  <c r="H85" i="1"/>
  <c r="AU149" i="1"/>
  <c r="B149" i="1"/>
  <c r="A150" i="1"/>
  <c r="E86" i="1" l="1"/>
  <c r="D86" i="1" s="1"/>
  <c r="J86" i="1"/>
  <c r="C87" i="1" s="1"/>
  <c r="A151" i="1"/>
  <c r="AU150" i="1"/>
  <c r="B150" i="1"/>
  <c r="H86" i="1" l="1"/>
  <c r="F87" i="1"/>
  <c r="I87" i="1" s="1"/>
  <c r="AV87" i="1"/>
  <c r="E87" i="1" s="1"/>
  <c r="A152" i="1"/>
  <c r="AU151" i="1"/>
  <c r="B151" i="1"/>
  <c r="J87" i="1" l="1"/>
  <c r="C88" i="1" s="1"/>
  <c r="H87" i="1"/>
  <c r="D87" i="1"/>
  <c r="B152" i="1"/>
  <c r="AU152" i="1"/>
  <c r="A153" i="1"/>
  <c r="F88" i="1" l="1"/>
  <c r="I88" i="1" s="1"/>
  <c r="AV88" i="1"/>
  <c r="E88" i="1" s="1"/>
  <c r="A154" i="1"/>
  <c r="AU153" i="1"/>
  <c r="B153" i="1"/>
  <c r="J88" i="1" l="1"/>
  <c r="C89" i="1" s="1"/>
  <c r="D88" i="1"/>
  <c r="H88" i="1"/>
  <c r="AU154" i="1"/>
  <c r="B154" i="1"/>
  <c r="A155" i="1"/>
  <c r="AV89" i="1" l="1"/>
  <c r="F89" i="1"/>
  <c r="I89" i="1" s="1"/>
  <c r="AU155" i="1"/>
  <c r="B155" i="1"/>
  <c r="A156" i="1"/>
  <c r="E89" i="1" l="1"/>
  <c r="A157" i="1"/>
  <c r="AU156" i="1"/>
  <c r="B156" i="1"/>
  <c r="D89" i="1" l="1"/>
  <c r="J89" i="1"/>
  <c r="C90" i="1" s="1"/>
  <c r="H89" i="1"/>
  <c r="AU157" i="1"/>
  <c r="B157" i="1"/>
  <c r="A158" i="1"/>
  <c r="F90" i="1" l="1"/>
  <c r="I90" i="1" s="1"/>
  <c r="AV90" i="1"/>
  <c r="E90" i="1" s="1"/>
  <c r="D90" i="1" s="1"/>
  <c r="H90" i="1"/>
  <c r="AU158" i="1"/>
  <c r="B158" i="1"/>
  <c r="A159" i="1"/>
  <c r="J90" i="1" l="1"/>
  <c r="C91" i="1" s="1"/>
  <c r="F91" i="1"/>
  <c r="I91" i="1" s="1"/>
  <c r="AV91" i="1"/>
  <c r="E91" i="1" s="1"/>
  <c r="D91" i="1" s="1"/>
  <c r="H91" i="1"/>
  <c r="A160" i="1"/>
  <c r="AU159" i="1"/>
  <c r="B159" i="1"/>
  <c r="J91" i="1" l="1"/>
  <c r="C92" i="1" s="1"/>
  <c r="A161" i="1"/>
  <c r="AU160" i="1"/>
  <c r="B160" i="1"/>
  <c r="F92" i="1" l="1"/>
  <c r="I92" i="1" s="1"/>
  <c r="AV92" i="1"/>
  <c r="E92" i="1" s="1"/>
  <c r="J92" i="1" s="1"/>
  <c r="C93" i="1" s="1"/>
  <c r="A162" i="1"/>
  <c r="AU161" i="1"/>
  <c r="B161" i="1"/>
  <c r="F93" i="1" l="1"/>
  <c r="I93" i="1" s="1"/>
  <c r="AV93" i="1"/>
  <c r="E93" i="1" s="1"/>
  <c r="D93" i="1" s="1"/>
  <c r="D92" i="1"/>
  <c r="H92" i="1"/>
  <c r="H93" i="1" s="1"/>
  <c r="AU162" i="1"/>
  <c r="B162" i="1"/>
  <c r="A163" i="1"/>
  <c r="J93" i="1" l="1"/>
  <c r="C94" i="1" s="1"/>
  <c r="AU163" i="1"/>
  <c r="B163" i="1"/>
  <c r="A164" i="1"/>
  <c r="AV94" i="1" l="1"/>
  <c r="F94" i="1"/>
  <c r="I94" i="1" s="1"/>
  <c r="A165" i="1"/>
  <c r="AU164" i="1"/>
  <c r="B164" i="1"/>
  <c r="E94" i="1" l="1"/>
  <c r="AU165" i="1"/>
  <c r="B165" i="1"/>
  <c r="A166" i="1"/>
  <c r="D94" i="1" l="1"/>
  <c r="H94" i="1"/>
  <c r="J94" i="1"/>
  <c r="C95" i="1" s="1"/>
  <c r="A167" i="1"/>
  <c r="AU166" i="1"/>
  <c r="B166" i="1"/>
  <c r="AV95" i="1" l="1"/>
  <c r="F95" i="1"/>
  <c r="I95" i="1" s="1"/>
  <c r="A168" i="1"/>
  <c r="AU167" i="1"/>
  <c r="B167" i="1"/>
  <c r="E95" i="1" l="1"/>
  <c r="A169" i="1"/>
  <c r="AU168" i="1"/>
  <c r="B168" i="1"/>
  <c r="D95" i="1" l="1"/>
  <c r="J95" i="1"/>
  <c r="C96" i="1" s="1"/>
  <c r="H95" i="1"/>
  <c r="A170" i="1"/>
  <c r="B169" i="1"/>
  <c r="AU169" i="1"/>
  <c r="AV96" i="1" l="1"/>
  <c r="F96" i="1"/>
  <c r="I96" i="1" s="1"/>
  <c r="AU170" i="1"/>
  <c r="B170" i="1"/>
  <c r="A171" i="1"/>
  <c r="E96" i="1" l="1"/>
  <c r="AU171" i="1"/>
  <c r="B171" i="1"/>
  <c r="A172" i="1"/>
  <c r="D96" i="1" l="1"/>
  <c r="H96" i="1"/>
  <c r="J96" i="1"/>
  <c r="C97" i="1" s="1"/>
  <c r="A173" i="1"/>
  <c r="AU172" i="1"/>
  <c r="B172" i="1"/>
  <c r="F97" i="1" l="1"/>
  <c r="I97" i="1" s="1"/>
  <c r="AV97" i="1"/>
  <c r="E97" i="1" s="1"/>
  <c r="D97" i="1" s="1"/>
  <c r="H97" i="1"/>
  <c r="AU173" i="1"/>
  <c r="B173" i="1"/>
  <c r="A174" i="1"/>
  <c r="J97" i="1" l="1"/>
  <c r="C98" i="1" s="1"/>
  <c r="A175" i="1"/>
  <c r="AU174" i="1"/>
  <c r="B174" i="1"/>
  <c r="F98" i="1" l="1"/>
  <c r="I98" i="1" s="1"/>
  <c r="AV98" i="1"/>
  <c r="E98" i="1" s="1"/>
  <c r="J98" i="1"/>
  <c r="C99" i="1" s="1"/>
  <c r="A176" i="1"/>
  <c r="AU175" i="1"/>
  <c r="B175" i="1"/>
  <c r="AV99" i="1" l="1"/>
  <c r="F99" i="1"/>
  <c r="I99" i="1" s="1"/>
  <c r="H98" i="1"/>
  <c r="D98" i="1"/>
  <c r="A177" i="1"/>
  <c r="B176" i="1"/>
  <c r="AU176" i="1"/>
  <c r="E99" i="1" l="1"/>
  <c r="A178" i="1"/>
  <c r="AU177" i="1"/>
  <c r="B177" i="1"/>
  <c r="D99" i="1" l="1"/>
  <c r="J99" i="1"/>
  <c r="C100" i="1" s="1"/>
  <c r="H99" i="1"/>
  <c r="AU178" i="1"/>
  <c r="B178" i="1"/>
  <c r="A179" i="1"/>
  <c r="AV100" i="1" l="1"/>
  <c r="F100" i="1"/>
  <c r="I100" i="1" s="1"/>
  <c r="AU179" i="1"/>
  <c r="B179" i="1"/>
  <c r="A180" i="1"/>
  <c r="E100" i="1" l="1"/>
  <c r="A181" i="1"/>
  <c r="AU180" i="1"/>
  <c r="B180" i="1"/>
  <c r="D100" i="1" l="1"/>
  <c r="J100" i="1"/>
  <c r="C101" i="1" s="1"/>
  <c r="H100" i="1"/>
  <c r="A182" i="1"/>
  <c r="AU181" i="1"/>
  <c r="B181" i="1"/>
  <c r="AV101" i="1" l="1"/>
  <c r="F101" i="1"/>
  <c r="I101" i="1" s="1"/>
  <c r="A183" i="1"/>
  <c r="B182" i="1"/>
  <c r="AU182" i="1"/>
  <c r="E101" i="1" l="1"/>
  <c r="AU183" i="1"/>
  <c r="A184" i="1"/>
  <c r="B183" i="1"/>
  <c r="D101" i="1" l="1"/>
  <c r="J101" i="1"/>
  <c r="C102" i="1" s="1"/>
  <c r="H101" i="1"/>
  <c r="A185" i="1"/>
  <c r="AU184" i="1"/>
  <c r="B184" i="1"/>
  <c r="F102" i="1" l="1"/>
  <c r="I102" i="1" s="1"/>
  <c r="AV102" i="1"/>
  <c r="E102" i="1" s="1"/>
  <c r="D102" i="1" s="1"/>
  <c r="A186" i="1"/>
  <c r="B185" i="1"/>
  <c r="AU185" i="1"/>
  <c r="J102" i="1" l="1"/>
  <c r="C103" i="1" s="1"/>
  <c r="AV103" i="1"/>
  <c r="F103" i="1"/>
  <c r="I103" i="1" s="1"/>
  <c r="H102" i="1"/>
  <c r="AU186" i="1"/>
  <c r="B186" i="1"/>
  <c r="A187" i="1"/>
  <c r="E103" i="1" l="1"/>
  <c r="AU187" i="1"/>
  <c r="B187" i="1"/>
  <c r="A188" i="1"/>
  <c r="D103" i="1" l="1"/>
  <c r="J103" i="1"/>
  <c r="C104" i="1" s="1"/>
  <c r="H103" i="1"/>
  <c r="A189" i="1"/>
  <c r="B188" i="1"/>
  <c r="AU188" i="1"/>
  <c r="AV104" i="1" l="1"/>
  <c r="F104" i="1"/>
  <c r="I104" i="1" s="1"/>
  <c r="A190" i="1"/>
  <c r="B189" i="1"/>
  <c r="AU189" i="1"/>
  <c r="E104" i="1" l="1"/>
  <c r="AU190" i="1"/>
  <c r="B190" i="1"/>
  <c r="A191" i="1"/>
  <c r="D104" i="1" l="1"/>
  <c r="J104" i="1"/>
  <c r="C105" i="1" s="1"/>
  <c r="H104" i="1"/>
  <c r="AU191" i="1"/>
  <c r="B191" i="1"/>
  <c r="A192" i="1"/>
  <c r="AV105" i="1" l="1"/>
  <c r="F105" i="1"/>
  <c r="I105" i="1" s="1"/>
  <c r="A193" i="1"/>
  <c r="B192" i="1"/>
  <c r="AU192" i="1"/>
  <c r="E105" i="1" l="1"/>
  <c r="D105" i="1" s="1"/>
  <c r="J105" i="1"/>
  <c r="C106" i="1" s="1"/>
  <c r="H105" i="1"/>
  <c r="A194" i="1"/>
  <c r="AU193" i="1"/>
  <c r="B193" i="1"/>
  <c r="F106" i="1" l="1"/>
  <c r="I106" i="1" s="1"/>
  <c r="AV106" i="1"/>
  <c r="E106" i="1" s="1"/>
  <c r="D106" i="1" s="1"/>
  <c r="AU194" i="1"/>
  <c r="B194" i="1"/>
  <c r="A195" i="1"/>
  <c r="J106" i="1" l="1"/>
  <c r="C107" i="1" s="1"/>
  <c r="F107" i="1" s="1"/>
  <c r="I107" i="1" s="1"/>
  <c r="AV107" i="1"/>
  <c r="H106" i="1"/>
  <c r="AU195" i="1"/>
  <c r="B195" i="1"/>
  <c r="A196" i="1"/>
  <c r="H107" i="1" l="1"/>
  <c r="E107" i="1"/>
  <c r="D107" i="1" s="1"/>
  <c r="J107" i="1"/>
  <c r="C108" i="1" s="1"/>
  <c r="A197" i="1"/>
  <c r="AU196" i="1"/>
  <c r="B196" i="1"/>
  <c r="F108" i="1" l="1"/>
  <c r="I108" i="1" s="1"/>
  <c r="AV108" i="1"/>
  <c r="E108" i="1" s="1"/>
  <c r="J108" i="1"/>
  <c r="C109" i="1" s="1"/>
  <c r="A198" i="1"/>
  <c r="AU197" i="1"/>
  <c r="B197" i="1"/>
  <c r="AV109" i="1" l="1"/>
  <c r="F109" i="1"/>
  <c r="I109" i="1" s="1"/>
  <c r="H108" i="1"/>
  <c r="D108" i="1"/>
  <c r="AU198" i="1"/>
  <c r="B198" i="1"/>
  <c r="A199" i="1"/>
  <c r="E109" i="1" l="1"/>
  <c r="H109" i="1" s="1"/>
  <c r="AU199" i="1"/>
  <c r="B199" i="1"/>
  <c r="A200" i="1"/>
  <c r="J109" i="1" l="1"/>
  <c r="C110" i="1" s="1"/>
  <c r="D109" i="1"/>
  <c r="A201" i="1"/>
  <c r="AU200" i="1"/>
  <c r="B200" i="1"/>
  <c r="F110" i="1" l="1"/>
  <c r="I110" i="1" s="1"/>
  <c r="AV110" i="1"/>
  <c r="E110" i="1" s="1"/>
  <c r="J110" i="1" s="1"/>
  <c r="C111" i="1" s="1"/>
  <c r="A202" i="1"/>
  <c r="B201" i="1"/>
  <c r="AU201" i="1"/>
  <c r="F111" i="1" l="1"/>
  <c r="I111" i="1" s="1"/>
  <c r="AV111" i="1"/>
  <c r="E111" i="1" s="1"/>
  <c r="D111" i="1" s="1"/>
  <c r="D110" i="1"/>
  <c r="H110" i="1"/>
  <c r="H111" i="1" s="1"/>
  <c r="AU202" i="1"/>
  <c r="B202" i="1"/>
  <c r="A203" i="1"/>
  <c r="J111" i="1" l="1"/>
  <c r="C112" i="1" s="1"/>
  <c r="AU203" i="1"/>
  <c r="B203" i="1"/>
  <c r="A204" i="1"/>
  <c r="AV112" i="1" l="1"/>
  <c r="F112" i="1"/>
  <c r="I112" i="1" s="1"/>
  <c r="A205" i="1"/>
  <c r="B204" i="1"/>
  <c r="AU204" i="1"/>
  <c r="E112" i="1" l="1"/>
  <c r="A206" i="1"/>
  <c r="B205" i="1"/>
  <c r="AU205" i="1"/>
  <c r="D112" i="1" l="1"/>
  <c r="H112" i="1"/>
  <c r="J112" i="1"/>
  <c r="C113" i="1" s="1"/>
  <c r="AU206" i="1"/>
  <c r="B206" i="1"/>
  <c r="A207" i="1"/>
  <c r="AV113" i="1" l="1"/>
  <c r="F113" i="1"/>
  <c r="I113" i="1" s="1"/>
  <c r="AU207" i="1"/>
  <c r="B207" i="1"/>
  <c r="A208" i="1"/>
  <c r="E113" i="1" l="1"/>
  <c r="A209" i="1"/>
  <c r="B208" i="1"/>
  <c r="AU208" i="1"/>
  <c r="D113" i="1" l="1"/>
  <c r="J113" i="1"/>
  <c r="C114" i="1" s="1"/>
  <c r="H113" i="1"/>
  <c r="A210" i="1"/>
  <c r="AU209" i="1"/>
  <c r="B209" i="1"/>
  <c r="F114" i="1" l="1"/>
  <c r="I114" i="1" s="1"/>
  <c r="AV114" i="1"/>
  <c r="E114" i="1" s="1"/>
  <c r="D114" i="1" s="1"/>
  <c r="H114" i="1"/>
  <c r="AU210" i="1"/>
  <c r="B210" i="1"/>
  <c r="A211" i="1"/>
  <c r="J114" i="1" l="1"/>
  <c r="C115" i="1" s="1"/>
  <c r="F115" i="1"/>
  <c r="I115" i="1" s="1"/>
  <c r="AV115" i="1"/>
  <c r="E115" i="1" s="1"/>
  <c r="D115" i="1" s="1"/>
  <c r="AU211" i="1"/>
  <c r="B211" i="1"/>
  <c r="A212" i="1"/>
  <c r="J115" i="1" l="1"/>
  <c r="C116" i="1" s="1"/>
  <c r="H115" i="1"/>
  <c r="A213" i="1"/>
  <c r="AU212" i="1"/>
  <c r="B212" i="1"/>
  <c r="AV116" i="1" l="1"/>
  <c r="F116" i="1"/>
  <c r="I116" i="1" s="1"/>
  <c r="A214" i="1"/>
  <c r="AU213" i="1"/>
  <c r="B213" i="1"/>
  <c r="E116" i="1" l="1"/>
  <c r="AU214" i="1"/>
  <c r="B214" i="1"/>
  <c r="A215" i="1"/>
  <c r="D116" i="1" l="1"/>
  <c r="H116" i="1"/>
  <c r="J116" i="1"/>
  <c r="C117" i="1" s="1"/>
  <c r="AU215" i="1"/>
  <c r="B215" i="1"/>
  <c r="A216" i="1"/>
  <c r="F117" i="1" l="1"/>
  <c r="I117" i="1" s="1"/>
  <c r="AV117" i="1"/>
  <c r="E117" i="1" s="1"/>
  <c r="D117" i="1" s="1"/>
  <c r="J117" i="1"/>
  <c r="C118" i="1" s="1"/>
  <c r="A217" i="1"/>
  <c r="AU216" i="1"/>
  <c r="B216" i="1"/>
  <c r="AV118" i="1" l="1"/>
  <c r="F118" i="1"/>
  <c r="I118" i="1" s="1"/>
  <c r="H117" i="1"/>
  <c r="A218" i="1"/>
  <c r="B217" i="1"/>
  <c r="AU217" i="1"/>
  <c r="H118" i="1" l="1"/>
  <c r="E118" i="1"/>
  <c r="D118" i="1" s="1"/>
  <c r="J118" i="1"/>
  <c r="C119" i="1" s="1"/>
  <c r="AU218" i="1"/>
  <c r="B218" i="1"/>
  <c r="A219" i="1"/>
  <c r="F119" i="1" l="1"/>
  <c r="I119" i="1" s="1"/>
  <c r="AV119" i="1"/>
  <c r="E119" i="1" s="1"/>
  <c r="J119" i="1"/>
  <c r="C120" i="1" s="1"/>
  <c r="AU219" i="1"/>
  <c r="B219" i="1"/>
  <c r="A220" i="1"/>
  <c r="F120" i="1" l="1"/>
  <c r="I120" i="1" s="1"/>
  <c r="AV120" i="1"/>
  <c r="E120" i="1" s="1"/>
  <c r="D120" i="1" s="1"/>
  <c r="D119" i="1"/>
  <c r="H119" i="1"/>
  <c r="H120" i="1" s="1"/>
  <c r="A221" i="1"/>
  <c r="B220" i="1"/>
  <c r="AU220" i="1"/>
  <c r="J120" i="1" l="1"/>
  <c r="C121" i="1" s="1"/>
  <c r="A222" i="1"/>
  <c r="AU221" i="1"/>
  <c r="B221" i="1"/>
  <c r="F121" i="1" l="1"/>
  <c r="I121" i="1" s="1"/>
  <c r="AV121" i="1"/>
  <c r="E121" i="1" s="1"/>
  <c r="J121" i="1" s="1"/>
  <c r="C122" i="1" s="1"/>
  <c r="A223" i="1"/>
  <c r="B222" i="1"/>
  <c r="AU222" i="1"/>
  <c r="AV122" i="1" l="1"/>
  <c r="F122" i="1"/>
  <c r="I122" i="1" s="1"/>
  <c r="D121" i="1"/>
  <c r="H121" i="1"/>
  <c r="A224" i="1"/>
  <c r="AU223" i="1"/>
  <c r="B223" i="1"/>
  <c r="E122" i="1" l="1"/>
  <c r="H122" i="1" s="1"/>
  <c r="AU224" i="1"/>
  <c r="B224" i="1"/>
  <c r="A225" i="1"/>
  <c r="D122" i="1" l="1"/>
  <c r="J122" i="1"/>
  <c r="C123" i="1" s="1"/>
  <c r="AU225" i="1"/>
  <c r="B225" i="1"/>
  <c r="A226" i="1"/>
  <c r="F123" i="1" l="1"/>
  <c r="I123" i="1" s="1"/>
  <c r="AV123" i="1"/>
  <c r="E123" i="1" s="1"/>
  <c r="A227" i="1"/>
  <c r="B226" i="1"/>
  <c r="AU226" i="1"/>
  <c r="J123" i="1" l="1"/>
  <c r="C124" i="1" s="1"/>
  <c r="D123" i="1"/>
  <c r="H123" i="1"/>
  <c r="A228" i="1"/>
  <c r="B227" i="1"/>
  <c r="AU227" i="1"/>
  <c r="AV124" i="1" l="1"/>
  <c r="F124" i="1"/>
  <c r="I124" i="1" s="1"/>
  <c r="AU228" i="1"/>
  <c r="B228" i="1"/>
  <c r="A229" i="1"/>
  <c r="E124" i="1" l="1"/>
  <c r="H124" i="1"/>
  <c r="AU229" i="1"/>
  <c r="B229" i="1"/>
  <c r="A230" i="1"/>
  <c r="D124" i="1" l="1"/>
  <c r="J124" i="1"/>
  <c r="C125" i="1" s="1"/>
  <c r="A231" i="1"/>
  <c r="B230" i="1"/>
  <c r="AU230" i="1"/>
  <c r="F125" i="1" l="1"/>
  <c r="I125" i="1" s="1"/>
  <c r="AV125" i="1"/>
  <c r="E125" i="1" s="1"/>
  <c r="J125" i="1"/>
  <c r="C126" i="1" s="1"/>
  <c r="F126" i="1" s="1"/>
  <c r="I126" i="1" s="1"/>
  <c r="A232" i="1"/>
  <c r="AU231" i="1"/>
  <c r="B231" i="1"/>
  <c r="AV126" i="1" l="1"/>
  <c r="E126" i="1"/>
  <c r="D125" i="1"/>
  <c r="H125" i="1"/>
  <c r="H126" i="1" s="1"/>
  <c r="J126" i="1"/>
  <c r="C127" i="1" s="1"/>
  <c r="D126" i="1"/>
  <c r="AU232" i="1"/>
  <c r="B232" i="1"/>
  <c r="A233" i="1"/>
  <c r="AV127" i="1" l="1"/>
  <c r="F127" i="1"/>
  <c r="I127" i="1" s="1"/>
  <c r="AU233" i="1"/>
  <c r="B233" i="1"/>
  <c r="A234" i="1"/>
  <c r="E127" i="1" l="1"/>
  <c r="A235" i="1"/>
  <c r="B234" i="1"/>
  <c r="AU234" i="1"/>
  <c r="D127" i="1" l="1"/>
  <c r="H127" i="1"/>
  <c r="J127" i="1"/>
  <c r="C128" i="1" s="1"/>
  <c r="A236" i="1"/>
  <c r="AU235" i="1"/>
  <c r="B235" i="1"/>
  <c r="AV128" i="1" l="1"/>
  <c r="F128" i="1"/>
  <c r="I128" i="1" s="1"/>
  <c r="AU236" i="1"/>
  <c r="B236" i="1"/>
  <c r="A237" i="1"/>
  <c r="E128" i="1" l="1"/>
  <c r="AU237" i="1"/>
  <c r="B237" i="1"/>
  <c r="A238" i="1"/>
  <c r="D128" i="1" l="1"/>
  <c r="H128" i="1"/>
  <c r="J128" i="1"/>
  <c r="C129" i="1" s="1"/>
  <c r="A239" i="1"/>
  <c r="AU238" i="1"/>
  <c r="B238" i="1"/>
  <c r="F129" i="1" l="1"/>
  <c r="I129" i="1" s="1"/>
  <c r="AV129" i="1"/>
  <c r="E129" i="1" s="1"/>
  <c r="A240" i="1"/>
  <c r="AU239" i="1"/>
  <c r="B239" i="1"/>
  <c r="D129" i="1" l="1"/>
  <c r="H129" i="1"/>
  <c r="J129" i="1"/>
  <c r="C130" i="1" s="1"/>
  <c r="AU240" i="1"/>
  <c r="B240" i="1"/>
  <c r="A241" i="1"/>
  <c r="F130" i="1" l="1"/>
  <c r="I130" i="1" s="1"/>
  <c r="AV130" i="1"/>
  <c r="E130" i="1" s="1"/>
  <c r="D130" i="1" s="1"/>
  <c r="H130" i="1"/>
  <c r="AU241" i="1"/>
  <c r="B241" i="1"/>
  <c r="A242" i="1"/>
  <c r="J130" i="1" l="1"/>
  <c r="C131" i="1" s="1"/>
  <c r="AV131" i="1" s="1"/>
  <c r="F131" i="1"/>
  <c r="I131" i="1" s="1"/>
  <c r="A243" i="1"/>
  <c r="AU242" i="1"/>
  <c r="B242" i="1"/>
  <c r="E131" i="1" l="1"/>
  <c r="D131" i="1" s="1"/>
  <c r="J131" i="1"/>
  <c r="C132" i="1" s="1"/>
  <c r="H131" i="1"/>
  <c r="A244" i="1"/>
  <c r="B243" i="1"/>
  <c r="AU243" i="1"/>
  <c r="AV132" i="1" l="1"/>
  <c r="F132" i="1"/>
  <c r="I132" i="1" s="1"/>
  <c r="AU244" i="1"/>
  <c r="B244" i="1"/>
  <c r="A245" i="1"/>
  <c r="E132" i="1" l="1"/>
  <c r="D132" i="1" s="1"/>
  <c r="J132" i="1"/>
  <c r="C133" i="1" s="1"/>
  <c r="H132" i="1"/>
  <c r="AU245" i="1"/>
  <c r="B245" i="1"/>
  <c r="A246" i="1"/>
  <c r="AV133" i="1" l="1"/>
  <c r="F133" i="1"/>
  <c r="I133" i="1" s="1"/>
  <c r="A247" i="1"/>
  <c r="B246" i="1"/>
  <c r="AU246" i="1"/>
  <c r="E133" i="1" l="1"/>
  <c r="A248" i="1"/>
  <c r="AU247" i="1"/>
  <c r="B247" i="1"/>
  <c r="D133" i="1" l="1"/>
  <c r="J133" i="1"/>
  <c r="C134" i="1" s="1"/>
  <c r="H133" i="1"/>
  <c r="AU248" i="1"/>
  <c r="B248" i="1"/>
  <c r="A249" i="1"/>
  <c r="AV134" i="1" l="1"/>
  <c r="F134" i="1"/>
  <c r="I134" i="1" s="1"/>
  <c r="AU249" i="1"/>
  <c r="B249" i="1"/>
  <c r="A250" i="1"/>
  <c r="E134" i="1" l="1"/>
  <c r="A251" i="1"/>
  <c r="B250" i="1"/>
  <c r="AU250" i="1"/>
  <c r="D134" i="1" l="1"/>
  <c r="H134" i="1"/>
  <c r="J134" i="1"/>
  <c r="C135" i="1" s="1"/>
  <c r="A252" i="1"/>
  <c r="AU251" i="1"/>
  <c r="B251" i="1"/>
  <c r="F135" i="1" l="1"/>
  <c r="I135" i="1" s="1"/>
  <c r="AV135" i="1"/>
  <c r="E135" i="1" s="1"/>
  <c r="D135" i="1" s="1"/>
  <c r="H135" i="1"/>
  <c r="AU252" i="1"/>
  <c r="B252" i="1"/>
  <c r="A253" i="1"/>
  <c r="J135" i="1" l="1"/>
  <c r="C136" i="1" s="1"/>
  <c r="AU253" i="1"/>
  <c r="B253" i="1"/>
  <c r="A254" i="1"/>
  <c r="F136" i="1" l="1"/>
  <c r="I136" i="1" s="1"/>
  <c r="AV136" i="1"/>
  <c r="E136" i="1" s="1"/>
  <c r="J136" i="1" s="1"/>
  <c r="C137" i="1" s="1"/>
  <c r="A255" i="1"/>
  <c r="AU254" i="1"/>
  <c r="B254" i="1"/>
  <c r="AV137" i="1" l="1"/>
  <c r="F137" i="1"/>
  <c r="I137" i="1" s="1"/>
  <c r="D136" i="1"/>
  <c r="H136" i="1"/>
  <c r="A256" i="1"/>
  <c r="AU255" i="1"/>
  <c r="B255" i="1"/>
  <c r="E137" i="1" l="1"/>
  <c r="AU256" i="1"/>
  <c r="B256" i="1"/>
  <c r="A257" i="1"/>
  <c r="D137" i="1" l="1"/>
  <c r="J137" i="1"/>
  <c r="C138" i="1" s="1"/>
  <c r="H137" i="1"/>
  <c r="AU257" i="1"/>
  <c r="B257" i="1"/>
  <c r="A258" i="1"/>
  <c r="F138" i="1" l="1"/>
  <c r="I138" i="1" s="1"/>
  <c r="AV138" i="1"/>
  <c r="E138" i="1" s="1"/>
  <c r="A259" i="1"/>
  <c r="AU258" i="1"/>
  <c r="B258" i="1"/>
  <c r="D138" i="1" l="1"/>
  <c r="J138" i="1"/>
  <c r="C139" i="1" s="1"/>
  <c r="H138" i="1"/>
  <c r="A260" i="1"/>
  <c r="B259" i="1"/>
  <c r="AU259" i="1"/>
  <c r="F139" i="1" l="1"/>
  <c r="I139" i="1" s="1"/>
  <c r="AV139" i="1"/>
  <c r="E139" i="1" s="1"/>
  <c r="AU260" i="1"/>
  <c r="B260" i="1"/>
  <c r="A261" i="1"/>
  <c r="H139" i="1" l="1"/>
  <c r="D139" i="1"/>
  <c r="J139" i="1"/>
  <c r="C140" i="1" s="1"/>
  <c r="AU261" i="1"/>
  <c r="B261" i="1"/>
  <c r="A262" i="1"/>
  <c r="AV140" i="1" l="1"/>
  <c r="F140" i="1"/>
  <c r="I140" i="1" s="1"/>
  <c r="A263" i="1"/>
  <c r="B262" i="1"/>
  <c r="AU262" i="1"/>
  <c r="E140" i="1" l="1"/>
  <c r="A264" i="1"/>
  <c r="AU263" i="1"/>
  <c r="B263" i="1"/>
  <c r="J140" i="1" l="1"/>
  <c r="C141" i="1" s="1"/>
  <c r="H140" i="1"/>
  <c r="D140" i="1"/>
  <c r="A265" i="1"/>
  <c r="AU264" i="1"/>
  <c r="B264" i="1"/>
  <c r="F141" i="1" l="1"/>
  <c r="I141" i="1" s="1"/>
  <c r="AV141" i="1"/>
  <c r="E141" i="1" s="1"/>
  <c r="A266" i="1"/>
  <c r="AU265" i="1"/>
  <c r="B265" i="1"/>
  <c r="J141" i="1" l="1"/>
  <c r="C142" i="1" s="1"/>
  <c r="H141" i="1"/>
  <c r="D141" i="1"/>
  <c r="A267" i="1"/>
  <c r="AU266" i="1"/>
  <c r="B266" i="1"/>
  <c r="F142" i="1" l="1"/>
  <c r="I142" i="1" s="1"/>
  <c r="AV142" i="1"/>
  <c r="E142" i="1" s="1"/>
  <c r="AU267" i="1"/>
  <c r="B267" i="1"/>
  <c r="A268" i="1"/>
  <c r="D142" i="1" l="1"/>
  <c r="J142" i="1"/>
  <c r="C143" i="1" s="1"/>
  <c r="H142" i="1"/>
  <c r="A269" i="1"/>
  <c r="AU268" i="1"/>
  <c r="B268" i="1"/>
  <c r="AV143" i="1" l="1"/>
  <c r="F143" i="1"/>
  <c r="I143" i="1" s="1"/>
  <c r="A270" i="1"/>
  <c r="AU269" i="1"/>
  <c r="B269" i="1"/>
  <c r="E143" i="1" l="1"/>
  <c r="AU270" i="1"/>
  <c r="B270" i="1"/>
  <c r="A271" i="1"/>
  <c r="D143" i="1" l="1"/>
  <c r="J143" i="1"/>
  <c r="C144" i="1" s="1"/>
  <c r="H143" i="1"/>
  <c r="B271" i="1"/>
  <c r="A272" i="1"/>
  <c r="AU271" i="1"/>
  <c r="AV144" i="1" l="1"/>
  <c r="F144" i="1"/>
  <c r="I144" i="1" s="1"/>
  <c r="A273" i="1"/>
  <c r="B272" i="1"/>
  <c r="AU272" i="1"/>
  <c r="E144" i="1" l="1"/>
  <c r="AU273" i="1"/>
  <c r="B273" i="1"/>
  <c r="A274" i="1"/>
  <c r="H144" i="1" l="1"/>
  <c r="J144" i="1"/>
  <c r="C145" i="1" s="1"/>
  <c r="D144" i="1"/>
  <c r="A275" i="1"/>
  <c r="AU274" i="1"/>
  <c r="B274" i="1"/>
  <c r="F145" i="1" l="1"/>
  <c r="I145" i="1" s="1"/>
  <c r="AV145" i="1"/>
  <c r="E145" i="1" s="1"/>
  <c r="A276" i="1"/>
  <c r="AU275" i="1"/>
  <c r="B275" i="1"/>
  <c r="H145" i="1" l="1"/>
  <c r="J145" i="1"/>
  <c r="C146" i="1" s="1"/>
  <c r="D145" i="1"/>
  <c r="A277" i="1"/>
  <c r="AU276" i="1"/>
  <c r="B276" i="1"/>
  <c r="AV146" i="1" l="1"/>
  <c r="F146" i="1"/>
  <c r="I146" i="1" s="1"/>
  <c r="A278" i="1"/>
  <c r="B277" i="1"/>
  <c r="AU277" i="1"/>
  <c r="E146" i="1" l="1"/>
  <c r="AU278" i="1"/>
  <c r="B278" i="1"/>
  <c r="A279" i="1"/>
  <c r="J146" i="1" l="1"/>
  <c r="C147" i="1" s="1"/>
  <c r="H146" i="1"/>
  <c r="D146" i="1"/>
  <c r="AU279" i="1"/>
  <c r="B279" i="1"/>
  <c r="A280" i="1"/>
  <c r="AV147" i="1" l="1"/>
  <c r="F147" i="1"/>
  <c r="I147" i="1" s="1"/>
  <c r="A281" i="1"/>
  <c r="AU280" i="1"/>
  <c r="B280" i="1"/>
  <c r="E147" i="1" l="1"/>
  <c r="AU281" i="1"/>
  <c r="B281" i="1"/>
  <c r="A282" i="1"/>
  <c r="D147" i="1" l="1"/>
  <c r="H147" i="1"/>
  <c r="J147" i="1"/>
  <c r="C148" i="1" s="1"/>
  <c r="A283" i="1"/>
  <c r="AU282" i="1"/>
  <c r="B282" i="1"/>
  <c r="AV148" i="1" l="1"/>
  <c r="F148" i="1"/>
  <c r="I148" i="1" s="1"/>
  <c r="A284" i="1"/>
  <c r="AU283" i="1"/>
  <c r="B283" i="1"/>
  <c r="E148" i="1" l="1"/>
  <c r="A285" i="1"/>
  <c r="AU284" i="1"/>
  <c r="B284" i="1"/>
  <c r="D148" i="1" l="1"/>
  <c r="H148" i="1"/>
  <c r="J148" i="1"/>
  <c r="C149" i="1" s="1"/>
  <c r="A286" i="1"/>
  <c r="AU285" i="1"/>
  <c r="B285" i="1"/>
  <c r="F149" i="1" l="1"/>
  <c r="I149" i="1" s="1"/>
  <c r="AV149" i="1"/>
  <c r="E149" i="1" s="1"/>
  <c r="D149" i="1" s="1"/>
  <c r="H149" i="1"/>
  <c r="AU286" i="1"/>
  <c r="B286" i="1"/>
  <c r="A287" i="1"/>
  <c r="J149" i="1" l="1"/>
  <c r="C150" i="1" s="1"/>
  <c r="AU287" i="1"/>
  <c r="B287" i="1"/>
  <c r="A288" i="1"/>
  <c r="F150" i="1" l="1"/>
  <c r="I150" i="1" s="1"/>
  <c r="AV150" i="1"/>
  <c r="E150" i="1" s="1"/>
  <c r="J150" i="1" s="1"/>
  <c r="C151" i="1" s="1"/>
  <c r="A289" i="1"/>
  <c r="AU288" i="1"/>
  <c r="B288" i="1"/>
  <c r="F151" i="1" l="1"/>
  <c r="I151" i="1" s="1"/>
  <c r="AV151" i="1"/>
  <c r="E151" i="1" s="1"/>
  <c r="D151" i="1" s="1"/>
  <c r="D150" i="1"/>
  <c r="H150" i="1"/>
  <c r="H151" i="1" s="1"/>
  <c r="AU289" i="1"/>
  <c r="B289" i="1"/>
  <c r="A290" i="1"/>
  <c r="J151" i="1" l="1"/>
  <c r="C152" i="1" s="1"/>
  <c r="A291" i="1"/>
  <c r="AU290" i="1"/>
  <c r="B290" i="1"/>
  <c r="F152" i="1" l="1"/>
  <c r="I152" i="1" s="1"/>
  <c r="AV152" i="1"/>
  <c r="E152" i="1" s="1"/>
  <c r="A292" i="1"/>
  <c r="AU291" i="1"/>
  <c r="B291" i="1"/>
  <c r="D152" i="1" l="1"/>
  <c r="H152" i="1"/>
  <c r="J152" i="1"/>
  <c r="C153" i="1" s="1"/>
  <c r="A293" i="1"/>
  <c r="B292" i="1"/>
  <c r="AU292" i="1"/>
  <c r="F153" i="1" l="1"/>
  <c r="I153" i="1" s="1"/>
  <c r="AV153" i="1"/>
  <c r="E153" i="1" s="1"/>
  <c r="D153" i="1" s="1"/>
  <c r="A294" i="1"/>
  <c r="AU293" i="1"/>
  <c r="B293" i="1"/>
  <c r="H153" i="1" l="1"/>
  <c r="J153" i="1"/>
  <c r="C154" i="1" s="1"/>
  <c r="AU294" i="1"/>
  <c r="B294" i="1"/>
  <c r="A295" i="1"/>
  <c r="F154" i="1" l="1"/>
  <c r="I154" i="1" s="1"/>
  <c r="AV154" i="1"/>
  <c r="E154" i="1" s="1"/>
  <c r="D154" i="1" s="1"/>
  <c r="H154" i="1"/>
  <c r="J154" i="1"/>
  <c r="C155" i="1" s="1"/>
  <c r="AU295" i="1"/>
  <c r="B295" i="1"/>
  <c r="A296" i="1"/>
  <c r="AV155" i="1" l="1"/>
  <c r="F155" i="1"/>
  <c r="I155" i="1" s="1"/>
  <c r="A297" i="1"/>
  <c r="AU296" i="1"/>
  <c r="B296" i="1"/>
  <c r="E155" i="1" l="1"/>
  <c r="AU297" i="1"/>
  <c r="B297" i="1"/>
  <c r="A298" i="1"/>
  <c r="D155" i="1" l="1"/>
  <c r="H155" i="1"/>
  <c r="J155" i="1"/>
  <c r="C156" i="1" s="1"/>
  <c r="A299" i="1"/>
  <c r="AU298" i="1"/>
  <c r="B298" i="1"/>
  <c r="F156" i="1" l="1"/>
  <c r="I156" i="1" s="1"/>
  <c r="AV156" i="1"/>
  <c r="E156" i="1" s="1"/>
  <c r="A300" i="1"/>
  <c r="AU299" i="1"/>
  <c r="B299" i="1"/>
  <c r="J156" i="1" l="1"/>
  <c r="C157" i="1" s="1"/>
  <c r="D156" i="1"/>
  <c r="H156" i="1"/>
  <c r="A301" i="1"/>
  <c r="AU300" i="1"/>
  <c r="B300" i="1"/>
  <c r="F157" i="1" l="1"/>
  <c r="I157" i="1" s="1"/>
  <c r="AV157" i="1"/>
  <c r="E157" i="1" s="1"/>
  <c r="A302" i="1"/>
  <c r="B301" i="1"/>
  <c r="AU301" i="1"/>
  <c r="D157" i="1" l="1"/>
  <c r="J157" i="1"/>
  <c r="C158" i="1" s="1"/>
  <c r="H157" i="1"/>
  <c r="AU302" i="1"/>
  <c r="B302" i="1"/>
  <c r="A303" i="1"/>
  <c r="F158" i="1" l="1"/>
  <c r="I158" i="1" s="1"/>
  <c r="AV158" i="1"/>
  <c r="E158" i="1" s="1"/>
  <c r="AU303" i="1"/>
  <c r="B303" i="1"/>
  <c r="A304" i="1"/>
  <c r="D158" i="1" l="1"/>
  <c r="J158" i="1"/>
  <c r="C159" i="1" s="1"/>
  <c r="H158" i="1"/>
  <c r="A305" i="1"/>
  <c r="AU304" i="1"/>
  <c r="B304" i="1"/>
  <c r="AV159" i="1" l="1"/>
  <c r="F159" i="1"/>
  <c r="I159" i="1" s="1"/>
  <c r="AU305" i="1"/>
  <c r="B305" i="1"/>
  <c r="A306" i="1"/>
  <c r="E159" i="1" l="1"/>
  <c r="A307" i="1"/>
  <c r="AU306" i="1"/>
  <c r="B306" i="1"/>
  <c r="J159" i="1" l="1"/>
  <c r="C160" i="1" s="1"/>
  <c r="D159" i="1"/>
  <c r="H159" i="1"/>
  <c r="A308" i="1"/>
  <c r="AU307" i="1"/>
  <c r="B307" i="1"/>
  <c r="F160" i="1" l="1"/>
  <c r="I160" i="1" s="1"/>
  <c r="AV160" i="1"/>
  <c r="E160" i="1" s="1"/>
  <c r="A309" i="1"/>
  <c r="AU308" i="1"/>
  <c r="B308" i="1"/>
  <c r="D160" i="1" l="1"/>
  <c r="H160" i="1"/>
  <c r="J160" i="1"/>
  <c r="C161" i="1" s="1"/>
  <c r="A310" i="1"/>
  <c r="AU309" i="1"/>
  <c r="B309" i="1"/>
  <c r="F161" i="1" l="1"/>
  <c r="I161" i="1" s="1"/>
  <c r="AV161" i="1"/>
  <c r="E161" i="1" s="1"/>
  <c r="AU310" i="1"/>
  <c r="B310" i="1"/>
  <c r="A311" i="1"/>
  <c r="D161" i="1" l="1"/>
  <c r="H161" i="1"/>
  <c r="J161" i="1"/>
  <c r="C162" i="1" s="1"/>
  <c r="AU311" i="1"/>
  <c r="B311" i="1"/>
  <c r="A312" i="1"/>
  <c r="F162" i="1" l="1"/>
  <c r="I162" i="1" s="1"/>
  <c r="AV162" i="1"/>
  <c r="E162" i="1" s="1"/>
  <c r="J162" i="1" s="1"/>
  <c r="C163" i="1" s="1"/>
  <c r="A313" i="1"/>
  <c r="AU312" i="1"/>
  <c r="B312" i="1"/>
  <c r="F163" i="1" l="1"/>
  <c r="I163" i="1" s="1"/>
  <c r="AV163" i="1"/>
  <c r="E163" i="1" s="1"/>
  <c r="D163" i="1" s="1"/>
  <c r="D162" i="1"/>
  <c r="H162" i="1"/>
  <c r="H163" i="1" s="1"/>
  <c r="AU313" i="1"/>
  <c r="B313" i="1"/>
  <c r="A314" i="1"/>
  <c r="J163" i="1" l="1"/>
  <c r="C164" i="1" s="1"/>
  <c r="AV164" i="1" s="1"/>
  <c r="F164" i="1"/>
  <c r="I164" i="1" s="1"/>
  <c r="A315" i="1"/>
  <c r="AU314" i="1"/>
  <c r="B314" i="1"/>
  <c r="E164" i="1" l="1"/>
  <c r="A316" i="1"/>
  <c r="AU315" i="1"/>
  <c r="B315" i="1"/>
  <c r="D164" i="1" l="1"/>
  <c r="H164" i="1"/>
  <c r="J164" i="1"/>
  <c r="C165" i="1" s="1"/>
  <c r="AU316" i="1"/>
  <c r="B316" i="1"/>
  <c r="A317" i="1"/>
  <c r="AV165" i="1" l="1"/>
  <c r="F165" i="1"/>
  <c r="I165" i="1" s="1"/>
  <c r="A318" i="1"/>
  <c r="B317" i="1"/>
  <c r="AU317" i="1"/>
  <c r="E165" i="1" l="1"/>
  <c r="A319" i="1"/>
  <c r="AU318" i="1"/>
  <c r="B318" i="1"/>
  <c r="D165" i="1" l="1"/>
  <c r="J165" i="1"/>
  <c r="C166" i="1" s="1"/>
  <c r="H165" i="1"/>
  <c r="AU319" i="1"/>
  <c r="B319" i="1"/>
  <c r="A320" i="1"/>
  <c r="AV166" i="1" l="1"/>
  <c r="F166" i="1"/>
  <c r="I166" i="1" s="1"/>
  <c r="A321" i="1"/>
  <c r="AU320" i="1"/>
  <c r="B320" i="1"/>
  <c r="E166" i="1" l="1"/>
  <c r="AU321" i="1"/>
  <c r="B321" i="1"/>
  <c r="A322" i="1"/>
  <c r="J166" i="1" l="1"/>
  <c r="C167" i="1" s="1"/>
  <c r="D166" i="1"/>
  <c r="H166" i="1"/>
  <c r="AU322" i="1"/>
  <c r="A323" i="1"/>
  <c r="B322" i="1"/>
  <c r="F167" i="1" l="1"/>
  <c r="I167" i="1" s="1"/>
  <c r="AV167" i="1"/>
  <c r="E167" i="1" s="1"/>
  <c r="D167" i="1" s="1"/>
  <c r="J167" i="1"/>
  <c r="C168" i="1" s="1"/>
  <c r="H167" i="1"/>
  <c r="A324" i="1"/>
  <c r="AU323" i="1"/>
  <c r="B323" i="1"/>
  <c r="AV168" i="1" l="1"/>
  <c r="F168" i="1"/>
  <c r="I168" i="1" s="1"/>
  <c r="A325" i="1"/>
  <c r="AU324" i="1"/>
  <c r="B324" i="1"/>
  <c r="E168" i="1" l="1"/>
  <c r="A326" i="1"/>
  <c r="AU325" i="1"/>
  <c r="B325" i="1"/>
  <c r="D168" i="1" l="1"/>
  <c r="H168" i="1"/>
  <c r="J168" i="1"/>
  <c r="C169" i="1" s="1"/>
  <c r="A327" i="1"/>
  <c r="AU326" i="1"/>
  <c r="B326" i="1"/>
  <c r="AV169" i="1" l="1"/>
  <c r="F169" i="1"/>
  <c r="I169" i="1" s="1"/>
  <c r="B327" i="1"/>
  <c r="A328" i="1"/>
  <c r="AU327" i="1"/>
  <c r="E169" i="1" l="1"/>
  <c r="B328" i="1"/>
  <c r="A329" i="1"/>
  <c r="AU328" i="1"/>
  <c r="D169" i="1" l="1"/>
  <c r="J169" i="1"/>
  <c r="C170" i="1" s="1"/>
  <c r="H169" i="1"/>
  <c r="AU329" i="1"/>
  <c r="B329" i="1"/>
  <c r="A330" i="1"/>
  <c r="AV170" i="1" l="1"/>
  <c r="F170" i="1"/>
  <c r="I170" i="1" s="1"/>
  <c r="AU330" i="1"/>
  <c r="B330" i="1"/>
  <c r="A331" i="1"/>
  <c r="E170" i="1" l="1"/>
  <c r="A332" i="1"/>
  <c r="B331" i="1"/>
  <c r="AU331" i="1"/>
  <c r="D170" i="1" l="1"/>
  <c r="J170" i="1"/>
  <c r="C171" i="1" s="1"/>
  <c r="H170" i="1"/>
  <c r="A333" i="1"/>
  <c r="AU332" i="1"/>
  <c r="B332" i="1"/>
  <c r="F171" i="1" l="1"/>
  <c r="I171" i="1" s="1"/>
  <c r="AV171" i="1"/>
  <c r="E171" i="1" s="1"/>
  <c r="D171" i="1" s="1"/>
  <c r="H171" i="1"/>
  <c r="AU333" i="1"/>
  <c r="B333" i="1"/>
  <c r="A334" i="1"/>
  <c r="J171" i="1" l="1"/>
  <c r="C172" i="1" s="1"/>
  <c r="AV172" i="1"/>
  <c r="F172" i="1"/>
  <c r="I172" i="1" s="1"/>
  <c r="A335" i="1"/>
  <c r="AU334" i="1"/>
  <c r="B334" i="1"/>
  <c r="E172" i="1" l="1"/>
  <c r="D172" i="1" s="1"/>
  <c r="J172" i="1"/>
  <c r="C173" i="1" s="1"/>
  <c r="H172" i="1"/>
  <c r="A336" i="1"/>
  <c r="AU335" i="1"/>
  <c r="B335" i="1"/>
  <c r="AV173" i="1" l="1"/>
  <c r="F173" i="1"/>
  <c r="I173" i="1" s="1"/>
  <c r="AU336" i="1"/>
  <c r="B336" i="1"/>
  <c r="A337" i="1"/>
  <c r="E173" i="1" l="1"/>
  <c r="AU337" i="1"/>
  <c r="B337" i="1"/>
  <c r="A338" i="1"/>
  <c r="D173" i="1" l="1"/>
  <c r="H173" i="1"/>
  <c r="J173" i="1"/>
  <c r="C174" i="1" s="1"/>
  <c r="AU338" i="1"/>
  <c r="B338" i="1"/>
  <c r="A339" i="1"/>
  <c r="AV174" i="1" l="1"/>
  <c r="F174" i="1"/>
  <c r="I174" i="1" s="1"/>
  <c r="A340" i="1"/>
  <c r="AU339" i="1"/>
  <c r="B339" i="1"/>
  <c r="E174" i="1" l="1"/>
  <c r="A341" i="1"/>
  <c r="AU340" i="1"/>
  <c r="B340" i="1"/>
  <c r="D174" i="1" l="1"/>
  <c r="J174" i="1"/>
  <c r="C175" i="1" s="1"/>
  <c r="H174" i="1"/>
  <c r="AU341" i="1"/>
  <c r="B341" i="1"/>
  <c r="A342" i="1"/>
  <c r="AV175" i="1" l="1"/>
  <c r="F175" i="1"/>
  <c r="I175" i="1" s="1"/>
  <c r="A343" i="1"/>
  <c r="AU342" i="1"/>
  <c r="B342" i="1"/>
  <c r="E175" i="1" l="1"/>
  <c r="AU343" i="1"/>
  <c r="B343" i="1"/>
  <c r="A344" i="1"/>
  <c r="D175" i="1" l="1"/>
  <c r="H175" i="1"/>
  <c r="J175" i="1"/>
  <c r="C176" i="1" s="1"/>
  <c r="A345" i="1"/>
  <c r="AU344" i="1"/>
  <c r="B344" i="1"/>
  <c r="AV176" i="1" l="1"/>
  <c r="F176" i="1"/>
  <c r="I176" i="1" s="1"/>
  <c r="A346" i="1"/>
  <c r="AU345" i="1"/>
  <c r="B345" i="1"/>
  <c r="E176" i="1" l="1"/>
  <c r="AU346" i="1"/>
  <c r="B346" i="1"/>
  <c r="A347" i="1"/>
  <c r="D176" i="1" l="1"/>
  <c r="J176" i="1"/>
  <c r="C177" i="1" s="1"/>
  <c r="H176" i="1"/>
  <c r="A348" i="1"/>
  <c r="AU347" i="1"/>
  <c r="B347" i="1"/>
  <c r="F177" i="1" l="1"/>
  <c r="I177" i="1" s="1"/>
  <c r="AV177" i="1"/>
  <c r="E177" i="1" s="1"/>
  <c r="D177" i="1" s="1"/>
  <c r="A349" i="1"/>
  <c r="AU348" i="1"/>
  <c r="B348" i="1"/>
  <c r="J177" i="1" l="1"/>
  <c r="C178" i="1" s="1"/>
  <c r="H177" i="1"/>
  <c r="A350" i="1"/>
  <c r="AU349" i="1"/>
  <c r="B349" i="1"/>
  <c r="AV178" i="1" l="1"/>
  <c r="F178" i="1"/>
  <c r="I178" i="1" s="1"/>
  <c r="A351" i="1"/>
  <c r="AU350" i="1"/>
  <c r="B350" i="1"/>
  <c r="E178" i="1" l="1"/>
  <c r="AU351" i="1"/>
  <c r="B351" i="1"/>
  <c r="A352" i="1"/>
  <c r="D178" i="1" l="1"/>
  <c r="H178" i="1"/>
  <c r="J178" i="1"/>
  <c r="C179" i="1" s="1"/>
  <c r="A353" i="1"/>
  <c r="AU352" i="1"/>
  <c r="B352" i="1"/>
  <c r="AV179" i="1" l="1"/>
  <c r="F179" i="1"/>
  <c r="I179" i="1" s="1"/>
  <c r="A354" i="1"/>
  <c r="AU353" i="1"/>
  <c r="B353" i="1"/>
  <c r="E179" i="1" l="1"/>
  <c r="AU354" i="1"/>
  <c r="B354" i="1"/>
  <c r="A355" i="1"/>
  <c r="D179" i="1" l="1"/>
  <c r="J179" i="1"/>
  <c r="C180" i="1" s="1"/>
  <c r="H179" i="1"/>
  <c r="A356" i="1"/>
  <c r="AU355" i="1"/>
  <c r="B355" i="1"/>
  <c r="AV180" i="1" l="1"/>
  <c r="F180" i="1"/>
  <c r="I180" i="1" s="1"/>
  <c r="A357" i="1"/>
  <c r="AU356" i="1"/>
  <c r="B356" i="1"/>
  <c r="E180" i="1" l="1"/>
  <c r="A358" i="1"/>
  <c r="AU357" i="1"/>
  <c r="B357" i="1"/>
  <c r="D180" i="1" l="1"/>
  <c r="J180" i="1"/>
  <c r="C181" i="1" s="1"/>
  <c r="H180" i="1"/>
  <c r="A359" i="1"/>
  <c r="AU358" i="1"/>
  <c r="B358" i="1"/>
  <c r="F181" i="1" l="1"/>
  <c r="I181" i="1" s="1"/>
  <c r="AV181" i="1"/>
  <c r="AU359" i="1"/>
  <c r="B359" i="1"/>
  <c r="A360" i="1"/>
  <c r="E181" i="1" l="1"/>
  <c r="J181" i="1"/>
  <c r="C182" i="1" s="1"/>
  <c r="F182" i="1" s="1"/>
  <c r="I182" i="1" s="1"/>
  <c r="A361" i="1"/>
  <c r="AU360" i="1"/>
  <c r="B360" i="1"/>
  <c r="AV182" i="1" l="1"/>
  <c r="D181" i="1"/>
  <c r="H181" i="1"/>
  <c r="E182" i="1"/>
  <c r="A362" i="1"/>
  <c r="AU361" i="1"/>
  <c r="B361" i="1"/>
  <c r="D182" i="1" l="1"/>
  <c r="H182" i="1"/>
  <c r="J182" i="1"/>
  <c r="C183" i="1" s="1"/>
  <c r="AU362" i="1"/>
  <c r="B362" i="1"/>
  <c r="A363" i="1"/>
  <c r="AV183" i="1" l="1"/>
  <c r="F183" i="1"/>
  <c r="I183" i="1" s="1"/>
  <c r="A364" i="1"/>
  <c r="AU363" i="1"/>
  <c r="B363" i="1"/>
  <c r="E183" i="1" l="1"/>
  <c r="A365" i="1"/>
  <c r="AU364" i="1"/>
  <c r="B364" i="1"/>
  <c r="D183" i="1" l="1"/>
  <c r="H183" i="1"/>
  <c r="J183" i="1"/>
  <c r="C184" i="1" s="1"/>
  <c r="A366" i="1"/>
  <c r="AU365" i="1"/>
  <c r="B365" i="1"/>
  <c r="AV184" i="1" l="1"/>
  <c r="F184" i="1"/>
  <c r="I184" i="1" s="1"/>
  <c r="A367" i="1"/>
  <c r="AU366" i="1"/>
  <c r="B366" i="1"/>
  <c r="E184" i="1" l="1"/>
  <c r="AU367" i="1"/>
  <c r="B367" i="1"/>
  <c r="A368" i="1"/>
  <c r="D184" i="1" l="1"/>
  <c r="J184" i="1"/>
  <c r="C185" i="1" s="1"/>
  <c r="H184" i="1"/>
  <c r="A369" i="1"/>
  <c r="AU368" i="1"/>
  <c r="B368" i="1"/>
  <c r="F185" i="1" l="1"/>
  <c r="I185" i="1" s="1"/>
  <c r="AV185" i="1"/>
  <c r="E185" i="1" s="1"/>
  <c r="D185" i="1" s="1"/>
  <c r="A370" i="1"/>
  <c r="AU369" i="1"/>
  <c r="B369" i="1"/>
  <c r="J185" i="1" l="1"/>
  <c r="C186" i="1" s="1"/>
  <c r="H185" i="1"/>
  <c r="AU370" i="1"/>
  <c r="B370" i="1"/>
  <c r="A371" i="1"/>
  <c r="AV186" i="1" l="1"/>
  <c r="F186" i="1"/>
  <c r="I186" i="1" s="1"/>
  <c r="A372" i="1"/>
  <c r="AU371" i="1"/>
  <c r="B371" i="1"/>
  <c r="E186" i="1" l="1"/>
  <c r="A373" i="1"/>
  <c r="AU372" i="1"/>
  <c r="B372" i="1"/>
  <c r="D186" i="1" l="1"/>
  <c r="H186" i="1"/>
  <c r="J186" i="1"/>
  <c r="C187" i="1" s="1"/>
  <c r="A374" i="1"/>
  <c r="AU373" i="1"/>
  <c r="B373" i="1"/>
  <c r="F187" i="1" l="1"/>
  <c r="I187" i="1" s="1"/>
  <c r="AV187" i="1"/>
  <c r="A375" i="1"/>
  <c r="AU374" i="1"/>
  <c r="B374" i="1"/>
  <c r="E187" i="1" l="1"/>
  <c r="H187" i="1"/>
  <c r="AU375" i="1"/>
  <c r="B375" i="1"/>
  <c r="A376" i="1"/>
  <c r="D187" i="1" l="1"/>
  <c r="J187" i="1"/>
  <c r="C188" i="1" s="1"/>
  <c r="A377" i="1"/>
  <c r="AU376" i="1"/>
  <c r="B376" i="1"/>
  <c r="AV188" i="1" l="1"/>
  <c r="F188" i="1"/>
  <c r="I188" i="1" s="1"/>
  <c r="A378" i="1"/>
  <c r="AU377" i="1"/>
  <c r="B377" i="1"/>
  <c r="E188" i="1" l="1"/>
  <c r="D188" i="1"/>
  <c r="AU378" i="1"/>
  <c r="B378" i="1"/>
  <c r="A379" i="1"/>
  <c r="H188" i="1" l="1"/>
  <c r="J188" i="1"/>
  <c r="C189" i="1" s="1"/>
  <c r="A380" i="1"/>
  <c r="AU379" i="1"/>
  <c r="B379" i="1"/>
  <c r="AV189" i="1" l="1"/>
  <c r="F189" i="1"/>
  <c r="I189" i="1" s="1"/>
  <c r="A381" i="1"/>
  <c r="AU380" i="1"/>
  <c r="B380" i="1"/>
  <c r="E189" i="1" l="1"/>
  <c r="A382" i="1"/>
  <c r="AU381" i="1"/>
  <c r="B381" i="1"/>
  <c r="H189" i="1" l="1"/>
  <c r="D189" i="1"/>
  <c r="J189" i="1"/>
  <c r="C190" i="1" s="1"/>
  <c r="A383" i="1"/>
  <c r="AU382" i="1"/>
  <c r="B382" i="1"/>
  <c r="AV190" i="1" l="1"/>
  <c r="F190" i="1"/>
  <c r="I190" i="1" s="1"/>
  <c r="AU383" i="1"/>
  <c r="B383" i="1"/>
  <c r="E190" i="1" l="1"/>
  <c r="D190" i="1" l="1"/>
  <c r="H190" i="1"/>
  <c r="J190" i="1"/>
  <c r="C191" i="1" s="1"/>
  <c r="F191" i="1" l="1"/>
  <c r="I191" i="1" s="1"/>
  <c r="AV191" i="1"/>
  <c r="E191" i="1" s="1"/>
  <c r="D191" i="1" l="1"/>
  <c r="H191" i="1"/>
  <c r="J191" i="1"/>
  <c r="C192" i="1" s="1"/>
  <c r="F192" i="1" l="1"/>
  <c r="I192" i="1" s="1"/>
  <c r="AV192" i="1"/>
  <c r="E192" i="1" s="1"/>
  <c r="D192" i="1" s="1"/>
  <c r="J192" i="1" l="1"/>
  <c r="C193" i="1" s="1"/>
  <c r="H192" i="1"/>
  <c r="F193" i="1" l="1"/>
  <c r="I193" i="1" s="1"/>
  <c r="AV193" i="1"/>
  <c r="E193" i="1" s="1"/>
  <c r="D193" i="1" s="1"/>
  <c r="J193" i="1" l="1"/>
  <c r="C194" i="1" s="1"/>
  <c r="AV194" i="1"/>
  <c r="F194" i="1"/>
  <c r="I194" i="1" s="1"/>
  <c r="H193" i="1"/>
  <c r="E194" i="1" l="1"/>
  <c r="D194" i="1" l="1"/>
  <c r="J194" i="1"/>
  <c r="C195" i="1" s="1"/>
  <c r="H194" i="1"/>
  <c r="F195" i="1" l="1"/>
  <c r="I195" i="1" s="1"/>
  <c r="AV195" i="1"/>
  <c r="E195" i="1" s="1"/>
  <c r="D195" i="1" s="1"/>
  <c r="J195" i="1" l="1"/>
  <c r="C196" i="1" s="1"/>
  <c r="H195" i="1"/>
  <c r="AV196" i="1" l="1"/>
  <c r="F196" i="1"/>
  <c r="I196" i="1" s="1"/>
  <c r="E196" i="1" l="1"/>
  <c r="D196" i="1" l="1"/>
  <c r="H196" i="1"/>
  <c r="J196" i="1"/>
  <c r="C197" i="1" s="1"/>
  <c r="F197" i="1" l="1"/>
  <c r="I197" i="1" s="1"/>
  <c r="AV197" i="1"/>
  <c r="E197" i="1" s="1"/>
  <c r="D197" i="1" s="1"/>
  <c r="H197" i="1"/>
  <c r="J197" i="1" l="1"/>
  <c r="C198" i="1" s="1"/>
  <c r="AV198" i="1" l="1"/>
  <c r="F198" i="1"/>
  <c r="I198" i="1" s="1"/>
  <c r="E198" i="1" l="1"/>
  <c r="D198" i="1" l="1"/>
  <c r="H198" i="1"/>
  <c r="J198" i="1"/>
  <c r="C199" i="1" s="1"/>
  <c r="AV199" i="1" l="1"/>
  <c r="F199" i="1"/>
  <c r="I199" i="1" s="1"/>
  <c r="E199" i="1" l="1"/>
  <c r="D199" i="1" l="1"/>
  <c r="H199" i="1"/>
  <c r="J199" i="1"/>
  <c r="C200" i="1" s="1"/>
  <c r="F200" i="1" l="1"/>
  <c r="I200" i="1" s="1"/>
  <c r="AV200" i="1"/>
  <c r="E200" i="1" s="1"/>
  <c r="D200" i="1" s="1"/>
  <c r="H200" i="1"/>
  <c r="J200" i="1" l="1"/>
  <c r="C201" i="1" s="1"/>
  <c r="F201" i="1"/>
  <c r="I201" i="1" s="1"/>
  <c r="AV201" i="1"/>
  <c r="E201" i="1" s="1"/>
  <c r="D201" i="1" s="1"/>
  <c r="J201" i="1" l="1"/>
  <c r="C202" i="1" s="1"/>
  <c r="H201" i="1"/>
  <c r="F202" i="1" l="1"/>
  <c r="I202" i="1" s="1"/>
  <c r="AV202" i="1"/>
  <c r="E202" i="1" s="1"/>
  <c r="D202" i="1" s="1"/>
  <c r="J202" i="1" l="1"/>
  <c r="C203" i="1" s="1"/>
  <c r="H202" i="1"/>
  <c r="AV203" i="1" l="1"/>
  <c r="F203" i="1"/>
  <c r="I203" i="1" s="1"/>
  <c r="E203" i="1" l="1"/>
  <c r="D203" i="1" l="1"/>
  <c r="H203" i="1"/>
  <c r="J203" i="1"/>
  <c r="C204" i="1" s="1"/>
  <c r="F204" i="1" l="1"/>
  <c r="I204" i="1" s="1"/>
  <c r="AV204" i="1"/>
  <c r="E204" i="1" s="1"/>
  <c r="D204" i="1" s="1"/>
  <c r="J204" i="1"/>
  <c r="C205" i="1" s="1"/>
  <c r="F205" i="1" l="1"/>
  <c r="I205" i="1" s="1"/>
  <c r="AV205" i="1"/>
  <c r="E205" i="1" s="1"/>
  <c r="D205" i="1" s="1"/>
  <c r="H204" i="1"/>
  <c r="H205" i="1" s="1"/>
  <c r="J205" i="1" l="1"/>
  <c r="C206" i="1" s="1"/>
  <c r="F206" i="1" l="1"/>
  <c r="I206" i="1" s="1"/>
  <c r="AV206" i="1"/>
  <c r="E206" i="1" s="1"/>
  <c r="D206" i="1" l="1"/>
  <c r="H206" i="1"/>
  <c r="J206" i="1"/>
  <c r="C207" i="1" s="1"/>
  <c r="F207" i="1" l="1"/>
  <c r="I207" i="1" s="1"/>
  <c r="AV207" i="1"/>
  <c r="E207" i="1" s="1"/>
  <c r="D207" i="1" s="1"/>
  <c r="H207" i="1" l="1"/>
  <c r="J207" i="1"/>
  <c r="C208" i="1" s="1"/>
  <c r="AV208" i="1" l="1"/>
  <c r="F208" i="1"/>
  <c r="I208" i="1" s="1"/>
  <c r="E208" i="1" l="1"/>
  <c r="D208" i="1" l="1"/>
  <c r="H208" i="1"/>
  <c r="J208" i="1"/>
  <c r="C209" i="1" s="1"/>
  <c r="F209" i="1" l="1"/>
  <c r="I209" i="1" s="1"/>
  <c r="AV209" i="1"/>
  <c r="E209" i="1" s="1"/>
  <c r="D209" i="1" s="1"/>
  <c r="J209" i="1" l="1"/>
  <c r="C210" i="1" s="1"/>
  <c r="H209" i="1"/>
  <c r="F210" i="1" l="1"/>
  <c r="I210" i="1" s="1"/>
  <c r="AV210" i="1"/>
  <c r="E210" i="1" s="1"/>
  <c r="D210" i="1" s="1"/>
  <c r="J210" i="1" l="1"/>
  <c r="C211" i="1" s="1"/>
  <c r="H210" i="1"/>
  <c r="F211" i="1" l="1"/>
  <c r="I211" i="1" s="1"/>
  <c r="AV211" i="1"/>
  <c r="E211" i="1" s="1"/>
  <c r="D211" i="1" s="1"/>
  <c r="J211" i="1" l="1"/>
  <c r="C212" i="1" s="1"/>
  <c r="H211" i="1"/>
  <c r="F212" i="1" l="1"/>
  <c r="I212" i="1" s="1"/>
  <c r="AV212" i="1"/>
  <c r="E212" i="1" s="1"/>
  <c r="D212" i="1" s="1"/>
  <c r="J212" i="1" l="1"/>
  <c r="C213" i="1" s="1"/>
  <c r="H212" i="1"/>
  <c r="F213" i="1" l="1"/>
  <c r="I213" i="1" s="1"/>
  <c r="AV213" i="1"/>
  <c r="E213" i="1" s="1"/>
  <c r="D213" i="1" s="1"/>
  <c r="J213" i="1" l="1"/>
  <c r="C214" i="1" s="1"/>
  <c r="H213" i="1"/>
  <c r="F214" i="1" l="1"/>
  <c r="I214" i="1" s="1"/>
  <c r="AV214" i="1"/>
  <c r="E214" i="1" s="1"/>
  <c r="D214" i="1" s="1"/>
  <c r="J214" i="1" l="1"/>
  <c r="C215" i="1" s="1"/>
  <c r="H214" i="1"/>
  <c r="F215" i="1" l="1"/>
  <c r="I215" i="1" s="1"/>
  <c r="AV215" i="1"/>
  <c r="E215" i="1" s="1"/>
  <c r="D215" i="1" s="1"/>
  <c r="J215" i="1"/>
  <c r="C216" i="1" s="1"/>
  <c r="F216" i="1" l="1"/>
  <c r="I216" i="1" s="1"/>
  <c r="AV216" i="1"/>
  <c r="E216" i="1" s="1"/>
  <c r="D216" i="1" s="1"/>
  <c r="H215" i="1"/>
  <c r="H216" i="1" s="1"/>
  <c r="J216" i="1" l="1"/>
  <c r="C217" i="1" s="1"/>
  <c r="AV217" i="1" l="1"/>
  <c r="F217" i="1"/>
  <c r="I217" i="1" s="1"/>
  <c r="E217" i="1" l="1"/>
  <c r="D217" i="1" l="1"/>
  <c r="H217" i="1"/>
  <c r="J217" i="1"/>
  <c r="C218" i="1" s="1"/>
  <c r="AV218" i="1" l="1"/>
  <c r="F218" i="1"/>
  <c r="I218" i="1" s="1"/>
  <c r="E218" i="1" l="1"/>
  <c r="D218" i="1" l="1"/>
  <c r="J218" i="1"/>
  <c r="C219" i="1" s="1"/>
  <c r="H218" i="1"/>
  <c r="F219" i="1" l="1"/>
  <c r="I219" i="1" s="1"/>
  <c r="AV219" i="1"/>
  <c r="E219" i="1" s="1"/>
  <c r="D219" i="1" s="1"/>
  <c r="H219" i="1"/>
  <c r="J219" i="1" l="1"/>
  <c r="C220" i="1" s="1"/>
  <c r="AV220" i="1" l="1"/>
  <c r="F220" i="1"/>
  <c r="I220" i="1" s="1"/>
  <c r="E220" i="1" l="1"/>
  <c r="D220" i="1" l="1"/>
  <c r="H220" i="1"/>
  <c r="J220" i="1"/>
  <c r="C221" i="1" s="1"/>
  <c r="F221" i="1" l="1"/>
  <c r="I221" i="1" s="1"/>
  <c r="AV221" i="1"/>
  <c r="E221" i="1" s="1"/>
  <c r="D221" i="1" s="1"/>
  <c r="H221" i="1"/>
  <c r="J221" i="1" l="1"/>
  <c r="C222" i="1" s="1"/>
  <c r="F222" i="1" l="1"/>
  <c r="I222" i="1" s="1"/>
  <c r="AV222" i="1"/>
  <c r="E222" i="1" s="1"/>
  <c r="D222" i="1" l="1"/>
  <c r="H222" i="1"/>
  <c r="J222" i="1"/>
  <c r="C223" i="1" s="1"/>
  <c r="F223" i="1" l="1"/>
  <c r="I223" i="1" s="1"/>
  <c r="AV223" i="1"/>
  <c r="E223" i="1" s="1"/>
  <c r="D223" i="1" s="1"/>
  <c r="H223" i="1"/>
  <c r="J223" i="1" l="1"/>
  <c r="C224" i="1" s="1"/>
  <c r="F224" i="1" l="1"/>
  <c r="I224" i="1" s="1"/>
  <c r="AV224" i="1"/>
  <c r="E224" i="1" s="1"/>
  <c r="J224" i="1" s="1"/>
  <c r="C225" i="1" s="1"/>
  <c r="AV225" i="1" l="1"/>
  <c r="F225" i="1"/>
  <c r="I225" i="1" s="1"/>
  <c r="D224" i="1"/>
  <c r="H224" i="1"/>
  <c r="E225" i="1" l="1"/>
  <c r="H225" i="1" s="1"/>
  <c r="D225" i="1" l="1"/>
  <c r="J225" i="1"/>
  <c r="C226" i="1" s="1"/>
  <c r="AV226" i="1" l="1"/>
  <c r="F226" i="1"/>
  <c r="I226" i="1" s="1"/>
  <c r="E226" i="1" l="1"/>
  <c r="D226" i="1" l="1"/>
  <c r="H226" i="1"/>
  <c r="J226" i="1"/>
  <c r="C227" i="1" s="1"/>
  <c r="AV227" i="1" l="1"/>
  <c r="F227" i="1"/>
  <c r="I227" i="1" s="1"/>
  <c r="E227" i="1" l="1"/>
  <c r="D227" i="1" s="1"/>
  <c r="J227" i="1"/>
  <c r="C228" i="1" s="1"/>
  <c r="H227" i="1"/>
  <c r="AV228" i="1" l="1"/>
  <c r="F228" i="1"/>
  <c r="I228" i="1" s="1"/>
  <c r="E228" i="1" l="1"/>
  <c r="D228" i="1" l="1"/>
  <c r="H228" i="1"/>
  <c r="J228" i="1"/>
  <c r="C229" i="1" s="1"/>
  <c r="AV229" i="1" l="1"/>
  <c r="F229" i="1"/>
  <c r="I229" i="1" s="1"/>
  <c r="E229" i="1" l="1"/>
  <c r="D229" i="1" l="1"/>
  <c r="J229" i="1"/>
  <c r="C230" i="1" s="1"/>
  <c r="H229" i="1"/>
  <c r="AV230" i="1" l="1"/>
  <c r="F230" i="1"/>
  <c r="I230" i="1" s="1"/>
  <c r="E230" i="1" l="1"/>
  <c r="D230" i="1" l="1"/>
  <c r="H230" i="1"/>
  <c r="J230" i="1"/>
  <c r="C231" i="1" s="1"/>
  <c r="F231" i="1" l="1"/>
  <c r="I231" i="1" s="1"/>
  <c r="AV231" i="1"/>
  <c r="E231" i="1" s="1"/>
  <c r="D231" i="1" s="1"/>
  <c r="H231" i="1"/>
  <c r="J231" i="1" l="1"/>
  <c r="C232" i="1" s="1"/>
  <c r="AV232" i="1" l="1"/>
  <c r="F232" i="1"/>
  <c r="I232" i="1" s="1"/>
  <c r="E232" i="1" l="1"/>
  <c r="D232" i="1"/>
  <c r="H232" i="1"/>
  <c r="J232" i="1"/>
  <c r="C233" i="1" s="1"/>
  <c r="AV233" i="1" l="1"/>
  <c r="F233" i="1"/>
  <c r="I233" i="1" s="1"/>
  <c r="E233" i="1" l="1"/>
  <c r="D233" i="1" l="1"/>
  <c r="J233" i="1"/>
  <c r="C234" i="1" s="1"/>
  <c r="H233" i="1"/>
  <c r="F234" i="1" l="1"/>
  <c r="I234" i="1" s="1"/>
  <c r="AV234" i="1"/>
  <c r="E234" i="1" s="1"/>
  <c r="D234" i="1" s="1"/>
  <c r="J234" i="1"/>
  <c r="C235" i="1" s="1"/>
  <c r="H234" i="1"/>
  <c r="F235" i="1" l="1"/>
  <c r="I235" i="1" s="1"/>
  <c r="AV235" i="1"/>
  <c r="E235" i="1" l="1"/>
  <c r="D235" i="1" l="1"/>
  <c r="H235" i="1"/>
  <c r="J235" i="1"/>
  <c r="C236" i="1" s="1"/>
  <c r="AV236" i="1" l="1"/>
  <c r="F236" i="1"/>
  <c r="I236" i="1" s="1"/>
  <c r="E236" i="1" l="1"/>
  <c r="D236" i="1" l="1"/>
  <c r="H236" i="1"/>
  <c r="J236" i="1"/>
  <c r="C237" i="1" s="1"/>
  <c r="F237" i="1" l="1"/>
  <c r="I237" i="1" s="1"/>
  <c r="AV237" i="1"/>
  <c r="E237" i="1" s="1"/>
  <c r="D237" i="1" s="1"/>
  <c r="J237" i="1" l="1"/>
  <c r="C238" i="1" s="1"/>
  <c r="H237" i="1"/>
  <c r="F238" i="1" l="1"/>
  <c r="I238" i="1" s="1"/>
  <c r="AV238" i="1"/>
  <c r="E238" i="1" s="1"/>
  <c r="D238" i="1" s="1"/>
  <c r="J238" i="1" l="1"/>
  <c r="C239" i="1" s="1"/>
  <c r="AV239" i="1"/>
  <c r="F239" i="1"/>
  <c r="I239" i="1" s="1"/>
  <c r="H238" i="1"/>
  <c r="H239" i="1" l="1"/>
  <c r="E239" i="1"/>
  <c r="D239" i="1" l="1"/>
  <c r="J239" i="1"/>
  <c r="C240" i="1" s="1"/>
  <c r="F240" i="1" l="1"/>
  <c r="I240" i="1" s="1"/>
  <c r="AV240" i="1"/>
  <c r="E240" i="1" s="1"/>
  <c r="D240" i="1" l="1"/>
  <c r="H240" i="1"/>
  <c r="J240" i="1"/>
  <c r="C241" i="1" s="1"/>
  <c r="F241" i="1" l="1"/>
  <c r="I241" i="1" s="1"/>
  <c r="AV241" i="1"/>
  <c r="E241" i="1" s="1"/>
  <c r="D241" i="1" s="1"/>
  <c r="J241" i="1" l="1"/>
  <c r="C242" i="1" s="1"/>
  <c r="H241" i="1"/>
  <c r="AV242" i="1" l="1"/>
  <c r="F242" i="1"/>
  <c r="I242" i="1" s="1"/>
  <c r="E242" i="1" l="1"/>
  <c r="D242" i="1" l="1"/>
  <c r="H242" i="1"/>
  <c r="J242" i="1"/>
  <c r="C243" i="1" s="1"/>
  <c r="F243" i="1" l="1"/>
  <c r="I243" i="1" s="1"/>
  <c r="AV243" i="1"/>
  <c r="E243" i="1" s="1"/>
  <c r="D243" i="1" s="1"/>
  <c r="H243" i="1"/>
  <c r="J243" i="1" l="1"/>
  <c r="C244" i="1" s="1"/>
  <c r="F244" i="1" l="1"/>
  <c r="I244" i="1" s="1"/>
  <c r="AV244" i="1"/>
  <c r="E244" i="1" s="1"/>
  <c r="D244" i="1" l="1"/>
  <c r="H244" i="1"/>
  <c r="J244" i="1"/>
  <c r="C245" i="1" s="1"/>
  <c r="F245" i="1" l="1"/>
  <c r="I245" i="1" s="1"/>
  <c r="AV245" i="1"/>
  <c r="E245" i="1" s="1"/>
  <c r="D245" i="1" s="1"/>
  <c r="J245" i="1" l="1"/>
  <c r="C246" i="1" s="1"/>
  <c r="H245" i="1"/>
  <c r="F246" i="1" l="1"/>
  <c r="I246" i="1" s="1"/>
  <c r="AV246" i="1"/>
  <c r="E246" i="1" s="1"/>
  <c r="D246" i="1" s="1"/>
  <c r="J246" i="1" l="1"/>
  <c r="C247" i="1" s="1"/>
  <c r="H246" i="1"/>
  <c r="F247" i="1" l="1"/>
  <c r="I247" i="1" s="1"/>
  <c r="AV247" i="1"/>
  <c r="E247" i="1" s="1"/>
  <c r="D247" i="1" s="1"/>
  <c r="J247" i="1" l="1"/>
  <c r="C248" i="1" s="1"/>
  <c r="H247" i="1"/>
  <c r="F248" i="1" l="1"/>
  <c r="I248" i="1" s="1"/>
  <c r="AV248" i="1"/>
  <c r="E248" i="1" s="1"/>
  <c r="D248" i="1" s="1"/>
  <c r="J248" i="1" l="1"/>
  <c r="C249" i="1" s="1"/>
  <c r="H248" i="1"/>
  <c r="F249" i="1" l="1"/>
  <c r="I249" i="1" s="1"/>
  <c r="AV249" i="1"/>
  <c r="E249" i="1" s="1"/>
  <c r="D249" i="1" s="1"/>
  <c r="J249" i="1" l="1"/>
  <c r="C250" i="1" s="1"/>
  <c r="H249" i="1"/>
  <c r="F250" i="1" l="1"/>
  <c r="I250" i="1" s="1"/>
  <c r="AV250" i="1"/>
  <c r="E250" i="1" s="1"/>
  <c r="D250" i="1" s="1"/>
  <c r="J250" i="1" l="1"/>
  <c r="C251" i="1" s="1"/>
  <c r="H250" i="1"/>
  <c r="F251" i="1" l="1"/>
  <c r="I251" i="1" s="1"/>
  <c r="AV251" i="1"/>
  <c r="E251" i="1" s="1"/>
  <c r="D251" i="1" s="1"/>
  <c r="J251" i="1" l="1"/>
  <c r="C252" i="1" s="1"/>
  <c r="H251" i="1"/>
  <c r="AV252" i="1" l="1"/>
  <c r="F252" i="1"/>
  <c r="I252" i="1" s="1"/>
  <c r="E252" i="1" l="1"/>
  <c r="D252" i="1" s="1"/>
  <c r="J252" i="1"/>
  <c r="C253" i="1" s="1"/>
  <c r="H252" i="1"/>
  <c r="F253" i="1" l="1"/>
  <c r="I253" i="1" s="1"/>
  <c r="AV253" i="1"/>
  <c r="E253" i="1" s="1"/>
  <c r="D253" i="1" s="1"/>
  <c r="J253" i="1" l="1"/>
  <c r="C254" i="1" s="1"/>
  <c r="H253" i="1"/>
  <c r="F254" i="1" l="1"/>
  <c r="I254" i="1" s="1"/>
  <c r="AV254" i="1"/>
  <c r="E254" i="1" s="1"/>
  <c r="D254" i="1" s="1"/>
  <c r="J254" i="1" l="1"/>
  <c r="C255" i="1" s="1"/>
  <c r="H254" i="1"/>
  <c r="AV255" i="1" l="1"/>
  <c r="F255" i="1"/>
  <c r="I255" i="1" s="1"/>
  <c r="E255" i="1" l="1"/>
  <c r="D255" i="1" s="1"/>
  <c r="J255" i="1"/>
  <c r="C256" i="1" s="1"/>
  <c r="H255" i="1"/>
  <c r="AV256" i="1" l="1"/>
  <c r="F256" i="1"/>
  <c r="I256" i="1" s="1"/>
  <c r="E256" i="1" l="1"/>
  <c r="D256" i="1" s="1"/>
  <c r="J256" i="1"/>
  <c r="C257" i="1" s="1"/>
  <c r="H256" i="1"/>
  <c r="AV257" i="1" l="1"/>
  <c r="F257" i="1"/>
  <c r="I257" i="1" s="1"/>
  <c r="E257" i="1" l="1"/>
  <c r="D257" i="1" s="1"/>
  <c r="J257" i="1"/>
  <c r="C258" i="1" s="1"/>
  <c r="H257" i="1"/>
  <c r="F258" i="1" l="1"/>
  <c r="I258" i="1" s="1"/>
  <c r="AV258" i="1"/>
  <c r="E258" i="1" s="1"/>
  <c r="D258" i="1" s="1"/>
  <c r="J258" i="1" l="1"/>
  <c r="C259" i="1" s="1"/>
  <c r="H258" i="1"/>
  <c r="F259" i="1" l="1"/>
  <c r="I259" i="1" s="1"/>
  <c r="AV259" i="1"/>
  <c r="E259" i="1" s="1"/>
  <c r="D259" i="1" s="1"/>
  <c r="J259" i="1"/>
  <c r="C260" i="1" s="1"/>
  <c r="AV260" i="1" l="1"/>
  <c r="F260" i="1"/>
  <c r="I260" i="1" s="1"/>
  <c r="H259" i="1"/>
  <c r="H260" i="1" l="1"/>
  <c r="E260" i="1"/>
  <c r="D260" i="1" l="1"/>
  <c r="J260" i="1"/>
  <c r="C261" i="1" s="1"/>
  <c r="AV261" i="1" l="1"/>
  <c r="E261" i="1" s="1"/>
  <c r="J261" i="1" s="1"/>
  <c r="C262" i="1" s="1"/>
  <c r="F261" i="1"/>
  <c r="I261" i="1" s="1"/>
  <c r="AV262" i="1" l="1"/>
  <c r="F262" i="1"/>
  <c r="I262" i="1" s="1"/>
  <c r="D261" i="1"/>
  <c r="H261" i="1"/>
  <c r="H262" i="1" l="1"/>
  <c r="E262" i="1"/>
  <c r="D262" i="1" s="1"/>
  <c r="J262" i="1"/>
  <c r="C263" i="1" s="1"/>
  <c r="AV263" i="1" l="1"/>
  <c r="F263" i="1"/>
  <c r="I263" i="1" s="1"/>
  <c r="E263" i="1" l="1"/>
  <c r="D263" i="1" l="1"/>
  <c r="H263" i="1"/>
  <c r="J263" i="1"/>
  <c r="C264" i="1" s="1"/>
  <c r="AV264" i="1" l="1"/>
  <c r="J264" i="1"/>
  <c r="C265" i="1" s="1"/>
  <c r="F264" i="1"/>
  <c r="I264" i="1" s="1"/>
  <c r="J265" i="1" l="1"/>
  <c r="C266" i="1" s="1"/>
  <c r="F265" i="1"/>
  <c r="I265" i="1" s="1"/>
  <c r="AV265" i="1"/>
  <c r="E264" i="1"/>
  <c r="D264" i="1" l="1"/>
  <c r="H264" i="1"/>
  <c r="H265" i="1" s="1"/>
  <c r="E265" i="1"/>
  <c r="D265" i="1" s="1"/>
  <c r="AV266" i="1"/>
  <c r="J266" i="1"/>
  <c r="C267" i="1" s="1"/>
  <c r="F266" i="1"/>
  <c r="I266" i="1" s="1"/>
  <c r="E266" i="1" l="1"/>
  <c r="D266" i="1" s="1"/>
  <c r="J267" i="1"/>
  <c r="C268" i="1" s="1"/>
  <c r="F267" i="1"/>
  <c r="I267" i="1" s="1"/>
  <c r="AV267" i="1"/>
  <c r="E267" i="1" s="1"/>
  <c r="D267" i="1" s="1"/>
  <c r="H266" i="1"/>
  <c r="H267" i="1" s="1"/>
  <c r="F268" i="1" l="1"/>
  <c r="I268" i="1" s="1"/>
  <c r="J268" i="1"/>
  <c r="C269" i="1" s="1"/>
  <c r="AV268" i="1"/>
  <c r="E268" i="1" s="1"/>
  <c r="D268" i="1" s="1"/>
  <c r="J269" i="1" l="1"/>
  <c r="C270" i="1" s="1"/>
  <c r="AV269" i="1"/>
  <c r="F269" i="1"/>
  <c r="I269" i="1" s="1"/>
  <c r="H268" i="1"/>
  <c r="H269" i="1" l="1"/>
  <c r="E269" i="1"/>
  <c r="D269" i="1" s="1"/>
  <c r="AV270" i="1"/>
  <c r="F270" i="1"/>
  <c r="I270" i="1" s="1"/>
  <c r="J270" i="1"/>
  <c r="C271" i="1" s="1"/>
  <c r="E270" i="1" l="1"/>
  <c r="D270" i="1" s="1"/>
  <c r="F271" i="1"/>
  <c r="I271" i="1" s="1"/>
  <c r="J271" i="1"/>
  <c r="C272" i="1" s="1"/>
  <c r="AV271" i="1"/>
  <c r="E271" i="1" s="1"/>
  <c r="D271" i="1" s="1"/>
  <c r="H270" i="1"/>
  <c r="H271" i="1" s="1"/>
  <c r="F272" i="1" l="1"/>
  <c r="I272" i="1" s="1"/>
  <c r="AV272" i="1"/>
  <c r="E272" i="1" s="1"/>
  <c r="D272" i="1" s="1"/>
  <c r="J272" i="1"/>
  <c r="C273" i="1" s="1"/>
  <c r="F273" i="1" l="1"/>
  <c r="I273" i="1" s="1"/>
  <c r="AV273" i="1"/>
  <c r="E273" i="1" s="1"/>
  <c r="D273" i="1" s="1"/>
  <c r="J273" i="1"/>
  <c r="C274" i="1" s="1"/>
  <c r="H272" i="1"/>
  <c r="H273" i="1" s="1"/>
  <c r="AV274" i="1" l="1"/>
  <c r="F274" i="1"/>
  <c r="I274" i="1" s="1"/>
  <c r="J274" i="1"/>
  <c r="C275" i="1" s="1"/>
  <c r="E274" i="1" l="1"/>
  <c r="F275" i="1"/>
  <c r="I275" i="1" s="1"/>
  <c r="J275" i="1"/>
  <c r="C276" i="1" s="1"/>
  <c r="AV275" i="1"/>
  <c r="E275" i="1" s="1"/>
  <c r="D275" i="1" s="1"/>
  <c r="D274" i="1" l="1"/>
  <c r="H274" i="1"/>
  <c r="H275" i="1" s="1"/>
  <c r="J276" i="1"/>
  <c r="C277" i="1" s="1"/>
  <c r="AV276" i="1"/>
  <c r="F276" i="1"/>
  <c r="I276" i="1" s="1"/>
  <c r="E276" i="1" l="1"/>
  <c r="AV277" i="1"/>
  <c r="F277" i="1"/>
  <c r="I277" i="1" s="1"/>
  <c r="J277" i="1"/>
  <c r="C278" i="1" s="1"/>
  <c r="AV278" i="1" l="1"/>
  <c r="J278" i="1"/>
  <c r="C279" i="1" s="1"/>
  <c r="F278" i="1"/>
  <c r="I278" i="1" s="1"/>
  <c r="E277" i="1"/>
  <c r="D277" i="1" s="1"/>
  <c r="D276" i="1"/>
  <c r="H276" i="1"/>
  <c r="H277" i="1" s="1"/>
  <c r="J279" i="1" l="1"/>
  <c r="C280" i="1" s="1"/>
  <c r="F279" i="1"/>
  <c r="I279" i="1" s="1"/>
  <c r="AV279" i="1"/>
  <c r="E279" i="1" s="1"/>
  <c r="D279" i="1" s="1"/>
  <c r="E278" i="1"/>
  <c r="D278" i="1" s="1"/>
  <c r="AV280" i="1" l="1"/>
  <c r="J280" i="1"/>
  <c r="C281" i="1" s="1"/>
  <c r="F280" i="1"/>
  <c r="I280" i="1" s="1"/>
  <c r="H278" i="1"/>
  <c r="H279" i="1" s="1"/>
  <c r="AV281" i="1" l="1"/>
  <c r="J281" i="1"/>
  <c r="C282" i="1" s="1"/>
  <c r="F281" i="1"/>
  <c r="I281" i="1" s="1"/>
  <c r="H280" i="1"/>
  <c r="E280" i="1"/>
  <c r="D280" i="1" s="1"/>
  <c r="F282" i="1" l="1"/>
  <c r="I282" i="1" s="1"/>
  <c r="AV282" i="1"/>
  <c r="E282" i="1" s="1"/>
  <c r="D282" i="1" s="1"/>
  <c r="J282" i="1"/>
  <c r="C283" i="1" s="1"/>
  <c r="E281" i="1"/>
  <c r="D281" i="1" s="1"/>
  <c r="F283" i="1" l="1"/>
  <c r="I283" i="1" s="1"/>
  <c r="AV283" i="1"/>
  <c r="E283" i="1" s="1"/>
  <c r="D283" i="1" s="1"/>
  <c r="J283" i="1"/>
  <c r="C284" i="1" s="1"/>
  <c r="H281" i="1"/>
  <c r="H282" i="1" s="1"/>
  <c r="H283" i="1" s="1"/>
  <c r="F284" i="1" l="1"/>
  <c r="I284" i="1" s="1"/>
  <c r="J284" i="1"/>
  <c r="C285" i="1" s="1"/>
  <c r="AV284" i="1"/>
  <c r="E284" i="1" s="1"/>
  <c r="D284" i="1" s="1"/>
  <c r="F285" i="1" l="1"/>
  <c r="I285" i="1" s="1"/>
  <c r="J285" i="1"/>
  <c r="C286" i="1" s="1"/>
  <c r="AV285" i="1"/>
  <c r="E285" i="1" s="1"/>
  <c r="D285" i="1" s="1"/>
  <c r="H284" i="1"/>
  <c r="H285" i="1" s="1"/>
  <c r="AV286" i="1" l="1"/>
  <c r="J286" i="1"/>
  <c r="C287" i="1" s="1"/>
  <c r="F286" i="1"/>
  <c r="I286" i="1" s="1"/>
  <c r="AV287" i="1" l="1"/>
  <c r="F287" i="1"/>
  <c r="I287" i="1" s="1"/>
  <c r="J287" i="1"/>
  <c r="C288" i="1" s="1"/>
  <c r="E286" i="1"/>
  <c r="D286" i="1" l="1"/>
  <c r="H286" i="1"/>
  <c r="F288" i="1"/>
  <c r="I288" i="1" s="1"/>
  <c r="J288" i="1"/>
  <c r="C289" i="1" s="1"/>
  <c r="AV288" i="1"/>
  <c r="E288" i="1" s="1"/>
  <c r="D288" i="1" s="1"/>
  <c r="E287" i="1"/>
  <c r="D287" i="1" s="1"/>
  <c r="AV289" i="1" l="1"/>
  <c r="J289" i="1"/>
  <c r="C290" i="1" s="1"/>
  <c r="F289" i="1"/>
  <c r="I289" i="1" s="1"/>
  <c r="H287" i="1"/>
  <c r="H288" i="1" s="1"/>
  <c r="F290" i="1" l="1"/>
  <c r="I290" i="1" s="1"/>
  <c r="J290" i="1"/>
  <c r="C291" i="1" s="1"/>
  <c r="AV290" i="1"/>
  <c r="E290" i="1" s="1"/>
  <c r="D290" i="1" s="1"/>
  <c r="H289" i="1"/>
  <c r="H290" i="1" s="1"/>
  <c r="E289" i="1"/>
  <c r="D289" i="1" s="1"/>
  <c r="F291" i="1" l="1"/>
  <c r="I291" i="1" s="1"/>
  <c r="AV291" i="1"/>
  <c r="E291" i="1" s="1"/>
  <c r="D291" i="1" s="1"/>
  <c r="J291" i="1"/>
  <c r="C292" i="1" s="1"/>
  <c r="F292" i="1" l="1"/>
  <c r="I292" i="1" s="1"/>
  <c r="AV292" i="1"/>
  <c r="E292" i="1" s="1"/>
  <c r="D292" i="1" s="1"/>
  <c r="J292" i="1"/>
  <c r="C293" i="1" s="1"/>
  <c r="H291" i="1"/>
  <c r="H292" i="1" s="1"/>
  <c r="J293" i="1" l="1"/>
  <c r="C294" i="1" s="1"/>
  <c r="AV293" i="1"/>
  <c r="F293" i="1"/>
  <c r="I293" i="1" s="1"/>
  <c r="E293" i="1" l="1"/>
  <c r="D293" i="1" s="1"/>
  <c r="J294" i="1"/>
  <c r="C295" i="1" s="1"/>
  <c r="AV294" i="1"/>
  <c r="E294" i="1" s="1"/>
  <c r="D294" i="1" s="1"/>
  <c r="F294" i="1"/>
  <c r="I294" i="1" s="1"/>
  <c r="H293" i="1"/>
  <c r="H294" i="1" s="1"/>
  <c r="AV295" i="1" l="1"/>
  <c r="F295" i="1"/>
  <c r="I295" i="1" s="1"/>
  <c r="J295" i="1"/>
  <c r="C296" i="1" s="1"/>
  <c r="E295" i="1" l="1"/>
  <c r="D295" i="1" s="1"/>
  <c r="F296" i="1"/>
  <c r="I296" i="1" s="1"/>
  <c r="AV296" i="1"/>
  <c r="E296" i="1" s="1"/>
  <c r="D296" i="1" s="1"/>
  <c r="J296" i="1"/>
  <c r="C297" i="1" s="1"/>
  <c r="H295" i="1"/>
  <c r="H296" i="1" s="1"/>
  <c r="F297" i="1" l="1"/>
  <c r="I297" i="1" s="1"/>
  <c r="AV297" i="1"/>
  <c r="E297" i="1" s="1"/>
  <c r="D297" i="1" s="1"/>
  <c r="J297" i="1"/>
  <c r="C298" i="1" s="1"/>
  <c r="F298" i="1" l="1"/>
  <c r="I298" i="1" s="1"/>
  <c r="J298" i="1"/>
  <c r="C299" i="1" s="1"/>
  <c r="AV298" i="1"/>
  <c r="E298" i="1" s="1"/>
  <c r="D298" i="1" s="1"/>
  <c r="H297" i="1"/>
  <c r="H298" i="1" s="1"/>
  <c r="F299" i="1" l="1"/>
  <c r="I299" i="1" s="1"/>
  <c r="J299" i="1"/>
  <c r="C300" i="1" s="1"/>
  <c r="AV299" i="1"/>
  <c r="E299" i="1" s="1"/>
  <c r="D299" i="1" s="1"/>
  <c r="J300" i="1" l="1"/>
  <c r="C301" i="1" s="1"/>
  <c r="F300" i="1"/>
  <c r="I300" i="1" s="1"/>
  <c r="AV300" i="1"/>
  <c r="E300" i="1" s="1"/>
  <c r="D300" i="1" s="1"/>
  <c r="H299" i="1"/>
  <c r="H300" i="1" s="1"/>
  <c r="AV301" i="1" l="1"/>
  <c r="J301" i="1"/>
  <c r="C302" i="1" s="1"/>
  <c r="F301" i="1"/>
  <c r="I301" i="1" s="1"/>
  <c r="E301" i="1" l="1"/>
  <c r="AV302" i="1"/>
  <c r="E302" i="1" s="1"/>
  <c r="D302" i="1" s="1"/>
  <c r="F302" i="1"/>
  <c r="I302" i="1" s="1"/>
  <c r="J302" i="1"/>
  <c r="C303" i="1" s="1"/>
  <c r="J303" i="1" l="1"/>
  <c r="C304" i="1" s="1"/>
  <c r="F303" i="1"/>
  <c r="I303" i="1" s="1"/>
  <c r="AV303" i="1"/>
  <c r="E303" i="1" s="1"/>
  <c r="D303" i="1" s="1"/>
  <c r="D301" i="1"/>
  <c r="H301" i="1"/>
  <c r="H302" i="1" s="1"/>
  <c r="H303" i="1" s="1"/>
  <c r="J304" i="1" l="1"/>
  <c r="C305" i="1" s="1"/>
  <c r="F304" i="1"/>
  <c r="I304" i="1" s="1"/>
  <c r="AV304" i="1"/>
  <c r="E304" i="1" s="1"/>
  <c r="D304" i="1" s="1"/>
  <c r="AV305" i="1" l="1"/>
  <c r="J305" i="1"/>
  <c r="C306" i="1" s="1"/>
  <c r="F305" i="1"/>
  <c r="I305" i="1" s="1"/>
  <c r="H304" i="1"/>
  <c r="F306" i="1" l="1"/>
  <c r="I306" i="1" s="1"/>
  <c r="AV306" i="1"/>
  <c r="E306" i="1" s="1"/>
  <c r="D306" i="1" s="1"/>
  <c r="J306" i="1"/>
  <c r="C307" i="1" s="1"/>
  <c r="E305" i="1"/>
  <c r="D305" i="1" s="1"/>
  <c r="AV307" i="1" l="1"/>
  <c r="F307" i="1"/>
  <c r="I307" i="1" s="1"/>
  <c r="J307" i="1"/>
  <c r="C308" i="1" s="1"/>
  <c r="H305" i="1"/>
  <c r="H306" i="1" s="1"/>
  <c r="AV308" i="1" l="1"/>
  <c r="J308" i="1"/>
  <c r="C309" i="1" s="1"/>
  <c r="F308" i="1"/>
  <c r="I308" i="1" s="1"/>
  <c r="E307" i="1"/>
  <c r="D307" i="1" s="1"/>
  <c r="F309" i="1" l="1"/>
  <c r="I309" i="1" s="1"/>
  <c r="AV309" i="1"/>
  <c r="E309" i="1" s="1"/>
  <c r="D309" i="1" s="1"/>
  <c r="J309" i="1"/>
  <c r="C310" i="1" s="1"/>
  <c r="E308" i="1"/>
  <c r="D308" i="1" s="1"/>
  <c r="H307" i="1"/>
  <c r="H308" i="1" s="1"/>
  <c r="H309" i="1" s="1"/>
  <c r="F310" i="1" l="1"/>
  <c r="I310" i="1" s="1"/>
  <c r="J310" i="1"/>
  <c r="C311" i="1" s="1"/>
  <c r="AV310" i="1"/>
  <c r="E310" i="1" s="1"/>
  <c r="D310" i="1" s="1"/>
  <c r="H310" i="1"/>
  <c r="AV311" i="1" l="1"/>
  <c r="J311" i="1"/>
  <c r="C312" i="1" s="1"/>
  <c r="F311" i="1"/>
  <c r="I311" i="1" s="1"/>
  <c r="J312" i="1" l="1"/>
  <c r="C313" i="1" s="1"/>
  <c r="F312" i="1"/>
  <c r="I312" i="1" s="1"/>
  <c r="AV312" i="1"/>
  <c r="E312" i="1" s="1"/>
  <c r="D312" i="1" s="1"/>
  <c r="E311" i="1"/>
  <c r="D311" i="1" l="1"/>
  <c r="H311" i="1"/>
  <c r="H312" i="1" s="1"/>
  <c r="H313" i="1" s="1"/>
  <c r="J313" i="1"/>
  <c r="C314" i="1" s="1"/>
  <c r="AV313" i="1"/>
  <c r="E313" i="1" s="1"/>
  <c r="D313" i="1" s="1"/>
  <c r="F313" i="1"/>
  <c r="I313" i="1" s="1"/>
  <c r="J314" i="1" l="1"/>
  <c r="C315" i="1" s="1"/>
  <c r="AV314" i="1"/>
  <c r="E314" i="1" s="1"/>
  <c r="D314" i="1" s="1"/>
  <c r="F314" i="1"/>
  <c r="I314" i="1" s="1"/>
  <c r="H314" i="1"/>
  <c r="J315" i="1" l="1"/>
  <c r="C316" i="1" s="1"/>
  <c r="AV315" i="1"/>
  <c r="E315" i="1" s="1"/>
  <c r="D315" i="1" s="1"/>
  <c r="F315" i="1"/>
  <c r="I315" i="1" s="1"/>
  <c r="F316" i="1" l="1"/>
  <c r="I316" i="1" s="1"/>
  <c r="AV316" i="1"/>
  <c r="E316" i="1" s="1"/>
  <c r="D316" i="1" s="1"/>
  <c r="J316" i="1"/>
  <c r="C317" i="1" s="1"/>
  <c r="H315" i="1"/>
  <c r="H316" i="1" s="1"/>
  <c r="AV317" i="1" l="1"/>
  <c r="J317" i="1"/>
  <c r="C318" i="1" s="1"/>
  <c r="F317" i="1"/>
  <c r="I317" i="1" s="1"/>
  <c r="AV318" i="1" l="1"/>
  <c r="F318" i="1"/>
  <c r="I318" i="1" s="1"/>
  <c r="J318" i="1"/>
  <c r="C319" i="1" s="1"/>
  <c r="E317" i="1"/>
  <c r="D317" i="1" l="1"/>
  <c r="H317" i="1"/>
  <c r="H318" i="1" s="1"/>
  <c r="E318" i="1"/>
  <c r="D318" i="1" s="1"/>
  <c r="AV319" i="1"/>
  <c r="J319" i="1"/>
  <c r="C320" i="1" s="1"/>
  <c r="F319" i="1"/>
  <c r="I319" i="1" s="1"/>
  <c r="F320" i="1" l="1"/>
  <c r="I320" i="1" s="1"/>
  <c r="AV320" i="1"/>
  <c r="E320" i="1" s="1"/>
  <c r="D320" i="1" s="1"/>
  <c r="J320" i="1"/>
  <c r="C321" i="1" s="1"/>
  <c r="E319" i="1"/>
  <c r="D319" i="1" s="1"/>
  <c r="H319" i="1"/>
  <c r="H320" i="1" s="1"/>
  <c r="AV321" i="1" l="1"/>
  <c r="J321" i="1"/>
  <c r="C322" i="1" s="1"/>
  <c r="F321" i="1"/>
  <c r="I321" i="1"/>
  <c r="J322" i="1" l="1"/>
  <c r="C323" i="1" s="1"/>
  <c r="F322" i="1"/>
  <c r="I322" i="1" s="1"/>
  <c r="AV322" i="1"/>
  <c r="E322" i="1" s="1"/>
  <c r="D322" i="1" s="1"/>
  <c r="E321" i="1"/>
  <c r="D321" i="1" l="1"/>
  <c r="H321" i="1"/>
  <c r="H322" i="1" s="1"/>
  <c r="H323" i="1" s="1"/>
  <c r="F323" i="1"/>
  <c r="I323" i="1" s="1"/>
  <c r="J323" i="1"/>
  <c r="C324" i="1" s="1"/>
  <c r="AV323" i="1"/>
  <c r="E323" i="1" s="1"/>
  <c r="D323" i="1" s="1"/>
  <c r="F324" i="1" l="1"/>
  <c r="I324" i="1" s="1"/>
  <c r="J324" i="1"/>
  <c r="C325" i="1" s="1"/>
  <c r="AV324" i="1"/>
  <c r="E324" i="1" s="1"/>
  <c r="D324" i="1" s="1"/>
  <c r="H324" i="1"/>
  <c r="J325" i="1" l="1"/>
  <c r="C326" i="1" s="1"/>
  <c r="AV325" i="1"/>
  <c r="E325" i="1" s="1"/>
  <c r="D325" i="1" s="1"/>
  <c r="F325" i="1"/>
  <c r="I325" i="1"/>
  <c r="J326" i="1" l="1"/>
  <c r="C327" i="1" s="1"/>
  <c r="F326" i="1"/>
  <c r="I326" i="1" s="1"/>
  <c r="AV326" i="1"/>
  <c r="E326" i="1" s="1"/>
  <c r="D326" i="1" s="1"/>
  <c r="H325" i="1"/>
  <c r="H326" i="1" s="1"/>
  <c r="F327" i="1" l="1"/>
  <c r="I327" i="1" s="1"/>
  <c r="AV327" i="1"/>
  <c r="E327" i="1" s="1"/>
  <c r="D327" i="1" s="1"/>
  <c r="J327" i="1"/>
  <c r="C328" i="1" s="1"/>
  <c r="J328" i="1" l="1"/>
  <c r="C329" i="1" s="1"/>
  <c r="F328" i="1"/>
  <c r="I328" i="1" s="1"/>
  <c r="AV328" i="1"/>
  <c r="E328" i="1" s="1"/>
  <c r="D328" i="1" s="1"/>
  <c r="H327" i="1"/>
  <c r="H328" i="1" s="1"/>
  <c r="I329" i="1" l="1"/>
  <c r="F329" i="1"/>
  <c r="J329" i="1"/>
  <c r="C330" i="1" s="1"/>
  <c r="AV329" i="1"/>
  <c r="E329" i="1" s="1"/>
  <c r="D329" i="1" s="1"/>
  <c r="AV330" i="1" l="1"/>
  <c r="J330" i="1"/>
  <c r="C331" i="1" s="1"/>
  <c r="F330" i="1"/>
  <c r="I330" i="1"/>
  <c r="H329" i="1"/>
  <c r="J331" i="1" l="1"/>
  <c r="C332" i="1" s="1"/>
  <c r="F331" i="1"/>
  <c r="I331" i="1" s="1"/>
  <c r="AV331" i="1"/>
  <c r="E331" i="1" s="1"/>
  <c r="D331" i="1" s="1"/>
  <c r="E330" i="1"/>
  <c r="D330" i="1" s="1"/>
  <c r="AV332" i="1" l="1"/>
  <c r="F332" i="1"/>
  <c r="I332" i="1" s="1"/>
  <c r="J332" i="1"/>
  <c r="C333" i="1" s="1"/>
  <c r="H330" i="1"/>
  <c r="H331" i="1" s="1"/>
  <c r="J333" i="1" l="1"/>
  <c r="C334" i="1" s="1"/>
  <c r="F333" i="1"/>
  <c r="I333" i="1" s="1"/>
  <c r="AV333" i="1"/>
  <c r="E333" i="1" s="1"/>
  <c r="D333" i="1" s="1"/>
  <c r="E332" i="1"/>
  <c r="D332" i="1" s="1"/>
  <c r="F334" i="1" l="1"/>
  <c r="I334" i="1" s="1"/>
  <c r="J334" i="1"/>
  <c r="C335" i="1" s="1"/>
  <c r="AV334" i="1"/>
  <c r="E334" i="1" s="1"/>
  <c r="D334" i="1" s="1"/>
  <c r="H332" i="1"/>
  <c r="H333" i="1" s="1"/>
  <c r="H334" i="1" s="1"/>
  <c r="J335" i="1" l="1"/>
  <c r="C336" i="1" s="1"/>
  <c r="F335" i="1"/>
  <c r="I335" i="1" s="1"/>
  <c r="AV335" i="1"/>
  <c r="E335" i="1" s="1"/>
  <c r="D335" i="1" s="1"/>
  <c r="F336" i="1" l="1"/>
  <c r="I336" i="1" s="1"/>
  <c r="AV336" i="1"/>
  <c r="E336" i="1" s="1"/>
  <c r="D336" i="1" s="1"/>
  <c r="J336" i="1"/>
  <c r="C337" i="1" s="1"/>
  <c r="H335" i="1"/>
  <c r="H336" i="1" s="1"/>
  <c r="J337" i="1" l="1"/>
  <c r="C338" i="1" s="1"/>
  <c r="AV337" i="1"/>
  <c r="E337" i="1" s="1"/>
  <c r="D337" i="1" s="1"/>
  <c r="F337" i="1"/>
  <c r="I337" i="1" s="1"/>
  <c r="F338" i="1" l="1"/>
  <c r="I338" i="1" s="1"/>
  <c r="J338" i="1"/>
  <c r="C339" i="1" s="1"/>
  <c r="AV338" i="1"/>
  <c r="E338" i="1" s="1"/>
  <c r="D338" i="1" s="1"/>
  <c r="H337" i="1"/>
  <c r="H338" i="1" s="1"/>
  <c r="F339" i="1" l="1"/>
  <c r="I339" i="1" s="1"/>
  <c r="J339" i="1"/>
  <c r="C340" i="1" s="1"/>
  <c r="AV339" i="1"/>
  <c r="E339" i="1" s="1"/>
  <c r="D339" i="1" s="1"/>
  <c r="AV340" i="1" l="1"/>
  <c r="J340" i="1"/>
  <c r="C341" i="1" s="1"/>
  <c r="F340" i="1"/>
  <c r="I340" i="1" s="1"/>
  <c r="H339" i="1"/>
  <c r="J341" i="1" l="1"/>
  <c r="C342" i="1" s="1"/>
  <c r="AV341" i="1"/>
  <c r="F341" i="1"/>
  <c r="I341" i="1" s="1"/>
  <c r="E340" i="1"/>
  <c r="D340" i="1" s="1"/>
  <c r="E341" i="1" l="1"/>
  <c r="D341" i="1" s="1"/>
  <c r="AV342" i="1"/>
  <c r="F342" i="1"/>
  <c r="I342" i="1" s="1"/>
  <c r="J342" i="1"/>
  <c r="C343" i="1" s="1"/>
  <c r="H340" i="1"/>
  <c r="H341" i="1" s="1"/>
  <c r="J343" i="1" l="1"/>
  <c r="C344" i="1" s="1"/>
  <c r="AV343" i="1"/>
  <c r="E343" i="1" s="1"/>
  <c r="D343" i="1" s="1"/>
  <c r="F343" i="1"/>
  <c r="I343" i="1"/>
  <c r="H342" i="1"/>
  <c r="H343" i="1" s="1"/>
  <c r="E342" i="1"/>
  <c r="D342" i="1" s="1"/>
  <c r="F344" i="1" l="1"/>
  <c r="I344" i="1" s="1"/>
  <c r="J344" i="1"/>
  <c r="C345" i="1" s="1"/>
  <c r="AV344" i="1"/>
  <c r="E344" i="1" s="1"/>
  <c r="D344" i="1" s="1"/>
  <c r="AV345" i="1" l="1"/>
  <c r="J345" i="1"/>
  <c r="C346" i="1" s="1"/>
  <c r="F345" i="1"/>
  <c r="I345" i="1" s="1"/>
  <c r="H344" i="1"/>
  <c r="J346" i="1" l="1"/>
  <c r="C347" i="1" s="1"/>
  <c r="F346" i="1"/>
  <c r="I346" i="1" s="1"/>
  <c r="AV346" i="1"/>
  <c r="E346" i="1" s="1"/>
  <c r="D346" i="1" s="1"/>
  <c r="E345" i="1"/>
  <c r="D345" i="1" s="1"/>
  <c r="J347" i="1" l="1"/>
  <c r="C348" i="1" s="1"/>
  <c r="AV347" i="1"/>
  <c r="F347" i="1"/>
  <c r="I347" i="1" s="1"/>
  <c r="H345" i="1"/>
  <c r="H346" i="1" s="1"/>
  <c r="H347" i="1" l="1"/>
  <c r="E347" i="1"/>
  <c r="D347" i="1" s="1"/>
  <c r="F348" i="1"/>
  <c r="I348" i="1" s="1"/>
  <c r="AV348" i="1"/>
  <c r="E348" i="1" s="1"/>
  <c r="D348" i="1" s="1"/>
  <c r="J348" i="1"/>
  <c r="C349" i="1" s="1"/>
  <c r="F349" i="1" l="1"/>
  <c r="I349" i="1" s="1"/>
  <c r="AV349" i="1"/>
  <c r="E349" i="1" s="1"/>
  <c r="D349" i="1" s="1"/>
  <c r="J349" i="1"/>
  <c r="C350" i="1" s="1"/>
  <c r="H348" i="1"/>
  <c r="H349" i="1" s="1"/>
  <c r="F350" i="1" l="1"/>
  <c r="I350" i="1" s="1"/>
  <c r="AV350" i="1"/>
  <c r="E350" i="1" s="1"/>
  <c r="D350" i="1" s="1"/>
  <c r="J350" i="1"/>
  <c r="C351" i="1" s="1"/>
  <c r="F351" i="1" l="1"/>
  <c r="I351" i="1" s="1"/>
  <c r="AV351" i="1"/>
  <c r="E351" i="1" s="1"/>
  <c r="D351" i="1" s="1"/>
  <c r="J351" i="1"/>
  <c r="C352" i="1" s="1"/>
  <c r="H350" i="1"/>
  <c r="H351" i="1" s="1"/>
  <c r="J352" i="1" l="1"/>
  <c r="C353" i="1" s="1"/>
  <c r="F352" i="1"/>
  <c r="I352" i="1" s="1"/>
  <c r="AV352" i="1"/>
  <c r="E352" i="1" s="1"/>
  <c r="D352" i="1" s="1"/>
  <c r="H352" i="1"/>
  <c r="AV353" i="1" l="1"/>
  <c r="J353" i="1"/>
  <c r="C354" i="1" s="1"/>
  <c r="F353" i="1"/>
  <c r="I353" i="1" s="1"/>
  <c r="J354" i="1" l="1"/>
  <c r="C355" i="1" s="1"/>
  <c r="AV354" i="1"/>
  <c r="F354" i="1"/>
  <c r="I354" i="1" s="1"/>
  <c r="E353" i="1"/>
  <c r="E354" i="1" l="1"/>
  <c r="D354" i="1" s="1"/>
  <c r="D353" i="1"/>
  <c r="H353" i="1"/>
  <c r="H354" i="1" s="1"/>
  <c r="H355" i="1" s="1"/>
  <c r="F355" i="1"/>
  <c r="I355" i="1" s="1"/>
  <c r="J355" i="1"/>
  <c r="C356" i="1" s="1"/>
  <c r="AV355" i="1"/>
  <c r="E355" i="1" s="1"/>
  <c r="D355" i="1" s="1"/>
  <c r="J356" i="1" l="1"/>
  <c r="C357" i="1" s="1"/>
  <c r="AV356" i="1"/>
  <c r="E356" i="1" s="1"/>
  <c r="D356" i="1" s="1"/>
  <c r="F356" i="1"/>
  <c r="I356" i="1" s="1"/>
  <c r="H356" i="1"/>
  <c r="J357" i="1" l="1"/>
  <c r="C358" i="1" s="1"/>
  <c r="F357" i="1"/>
  <c r="I357" i="1" s="1"/>
  <c r="AV357" i="1"/>
  <c r="E357" i="1" s="1"/>
  <c r="D357" i="1" s="1"/>
  <c r="AV358" i="1" l="1"/>
  <c r="F358" i="1"/>
  <c r="I358" i="1" s="1"/>
  <c r="J358" i="1"/>
  <c r="C359" i="1" s="1"/>
  <c r="H357" i="1"/>
  <c r="J359" i="1" l="1"/>
  <c r="C360" i="1" s="1"/>
  <c r="F359" i="1"/>
  <c r="I359" i="1" s="1"/>
  <c r="AV359" i="1"/>
  <c r="E359" i="1" s="1"/>
  <c r="D359" i="1" s="1"/>
  <c r="E358" i="1"/>
  <c r="D358" i="1" s="1"/>
  <c r="J360" i="1" l="1"/>
  <c r="C361" i="1" s="1"/>
  <c r="AV360" i="1"/>
  <c r="E360" i="1" s="1"/>
  <c r="D360" i="1" s="1"/>
  <c r="F360" i="1"/>
  <c r="I360" i="1" s="1"/>
  <c r="H358" i="1"/>
  <c r="H359" i="1" s="1"/>
  <c r="H360" i="1" s="1"/>
  <c r="J361" i="1" l="1"/>
  <c r="C362" i="1" s="1"/>
  <c r="AV361" i="1"/>
  <c r="F361" i="1"/>
  <c r="I361" i="1" s="1"/>
  <c r="E361" i="1" l="1"/>
  <c r="F362" i="1"/>
  <c r="I362" i="1" s="1"/>
  <c r="J362" i="1"/>
  <c r="C363" i="1" s="1"/>
  <c r="AV362" i="1"/>
  <c r="E362" i="1" s="1"/>
  <c r="D362" i="1" s="1"/>
  <c r="J363" i="1" l="1"/>
  <c r="C364" i="1" s="1"/>
  <c r="AV363" i="1"/>
  <c r="F363" i="1"/>
  <c r="I363" i="1" s="1"/>
  <c r="D361" i="1"/>
  <c r="H361" i="1"/>
  <c r="H362" i="1" s="1"/>
  <c r="E363" i="1" l="1"/>
  <c r="D363" i="1" s="1"/>
  <c r="F364" i="1"/>
  <c r="I364" i="1" s="1"/>
  <c r="J364" i="1"/>
  <c r="C365" i="1" s="1"/>
  <c r="AV364" i="1"/>
  <c r="E364" i="1" s="1"/>
  <c r="D364" i="1" s="1"/>
  <c r="AV365" i="1" l="1"/>
  <c r="E365" i="1" s="1"/>
  <c r="D365" i="1" s="1"/>
  <c r="F365" i="1"/>
  <c r="I365" i="1" s="1"/>
  <c r="J365" i="1"/>
  <c r="C366" i="1" s="1"/>
  <c r="H363" i="1"/>
  <c r="H364" i="1" s="1"/>
  <c r="H365" i="1" s="1"/>
  <c r="F366" i="1" l="1"/>
  <c r="I366" i="1" s="1"/>
  <c r="J366" i="1"/>
  <c r="C367" i="1" s="1"/>
  <c r="AV366" i="1"/>
  <c r="E366" i="1" s="1"/>
  <c r="D366" i="1" s="1"/>
  <c r="F367" i="1" l="1"/>
  <c r="I367" i="1" s="1"/>
  <c r="J367" i="1"/>
  <c r="C368" i="1" s="1"/>
  <c r="AV367" i="1"/>
  <c r="E367" i="1" s="1"/>
  <c r="D367" i="1" s="1"/>
  <c r="H366" i="1"/>
  <c r="H367" i="1" s="1"/>
  <c r="F368" i="1" l="1"/>
  <c r="I368" i="1" s="1"/>
  <c r="J368" i="1"/>
  <c r="C369" i="1" s="1"/>
  <c r="AV368" i="1"/>
  <c r="E368" i="1" s="1"/>
  <c r="D368" i="1" s="1"/>
  <c r="J369" i="1" l="1"/>
  <c r="C370" i="1" s="1"/>
  <c r="F369" i="1"/>
  <c r="I369" i="1" s="1"/>
  <c r="AV369" i="1"/>
  <c r="E369" i="1" s="1"/>
  <c r="D369" i="1" s="1"/>
  <c r="H368" i="1"/>
  <c r="H369" i="1" s="1"/>
  <c r="AV370" i="1" l="1"/>
  <c r="J370" i="1"/>
  <c r="C371" i="1" s="1"/>
  <c r="F370" i="1"/>
  <c r="I370" i="1" s="1"/>
  <c r="F371" i="1" l="1"/>
  <c r="I371" i="1" s="1"/>
  <c r="AV371" i="1"/>
  <c r="E371" i="1" s="1"/>
  <c r="D371" i="1" s="1"/>
  <c r="J371" i="1"/>
  <c r="C372" i="1" s="1"/>
  <c r="E370" i="1"/>
  <c r="D370" i="1" l="1"/>
  <c r="H370" i="1"/>
  <c r="H371" i="1" s="1"/>
  <c r="H372" i="1" s="1"/>
  <c r="J372" i="1"/>
  <c r="C373" i="1" s="1"/>
  <c r="F372" i="1"/>
  <c r="I372" i="1" s="1"/>
  <c r="AV372" i="1"/>
  <c r="E372" i="1" s="1"/>
  <c r="D372" i="1" s="1"/>
  <c r="AV373" i="1" l="1"/>
  <c r="F373" i="1"/>
  <c r="I373" i="1" s="1"/>
  <c r="J373" i="1"/>
  <c r="C374" i="1" s="1"/>
  <c r="E373" i="1" l="1"/>
  <c r="AV374" i="1"/>
  <c r="F374" i="1"/>
  <c r="I374" i="1" s="1"/>
  <c r="J374" i="1"/>
  <c r="C375" i="1" s="1"/>
  <c r="J375" i="1" l="1"/>
  <c r="C376" i="1" s="1"/>
  <c r="AV375" i="1"/>
  <c r="E375" i="1" s="1"/>
  <c r="D375" i="1" s="1"/>
  <c r="F375" i="1"/>
  <c r="I375" i="1" s="1"/>
  <c r="E374" i="1"/>
  <c r="D374" i="1" s="1"/>
  <c r="D373" i="1"/>
  <c r="H373" i="1"/>
  <c r="H374" i="1" s="1"/>
  <c r="H375" i="1" s="1"/>
  <c r="AV376" i="1" l="1"/>
  <c r="F376" i="1"/>
  <c r="I376" i="1" s="1"/>
  <c r="J376" i="1"/>
  <c r="C377" i="1" s="1"/>
  <c r="E376" i="1" l="1"/>
  <c r="D376" i="1" s="1"/>
  <c r="J377" i="1"/>
  <c r="C378" i="1" s="1"/>
  <c r="AV377" i="1"/>
  <c r="F377" i="1"/>
  <c r="I377" i="1" s="1"/>
  <c r="H376" i="1"/>
  <c r="E377" i="1" l="1"/>
  <c r="D377" i="1" s="1"/>
  <c r="AV378" i="1"/>
  <c r="J378" i="1"/>
  <c r="C379" i="1" s="1"/>
  <c r="F378" i="1"/>
  <c r="I378" i="1" s="1"/>
  <c r="H377" i="1" l="1"/>
  <c r="F379" i="1"/>
  <c r="I379" i="1" s="1"/>
  <c r="J379" i="1"/>
  <c r="C380" i="1" s="1"/>
  <c r="AV379" i="1"/>
  <c r="E379" i="1" s="1"/>
  <c r="D379" i="1" s="1"/>
  <c r="E378" i="1"/>
  <c r="D378" i="1" l="1"/>
  <c r="H378" i="1"/>
  <c r="H379" i="1" s="1"/>
  <c r="H380" i="1" s="1"/>
  <c r="F380" i="1"/>
  <c r="I380" i="1" s="1"/>
  <c r="J380" i="1"/>
  <c r="C381" i="1" s="1"/>
  <c r="AV380" i="1"/>
  <c r="E380" i="1" s="1"/>
  <c r="D380" i="1" s="1"/>
  <c r="J381" i="1" l="1"/>
  <c r="C382" i="1" s="1"/>
  <c r="F381" i="1"/>
  <c r="I381" i="1" s="1"/>
  <c r="AV381" i="1"/>
  <c r="E381" i="1" s="1"/>
  <c r="D381" i="1" s="1"/>
  <c r="H381" i="1"/>
  <c r="F382" i="1" l="1"/>
  <c r="I382" i="1" s="1"/>
  <c r="J382" i="1"/>
  <c r="C383" i="1" s="1"/>
  <c r="AV382" i="1"/>
  <c r="E382" i="1" s="1"/>
  <c r="D382" i="1" s="1"/>
  <c r="F383" i="1" l="1"/>
  <c r="I383" i="1" s="1"/>
  <c r="AV383" i="1"/>
  <c r="E383" i="1" s="1"/>
  <c r="D383" i="1" s="1"/>
  <c r="J383" i="1"/>
  <c r="J14" i="1"/>
  <c r="H382" i="1"/>
  <c r="H383" i="1" s="1"/>
</calcChain>
</file>

<file path=xl/sharedStrings.xml><?xml version="1.0" encoding="utf-8"?>
<sst xmlns="http://schemas.openxmlformats.org/spreadsheetml/2006/main" count="41" uniqueCount="39">
  <si>
    <t xml:space="preserve">BOP Apna Ghar (House Financing) - Ammortization plan           </t>
  </si>
  <si>
    <t>Name of Customer</t>
  </si>
  <si>
    <t>CNIC:</t>
  </si>
  <si>
    <t>Tentative Rate: 01 Y KIBOR + spread (Fixed for 01 Year)</t>
  </si>
  <si>
    <t>KIBOR</t>
  </si>
  <si>
    <t>Spread</t>
  </si>
  <si>
    <t>Enter Values</t>
  </si>
  <si>
    <t>Loan Summary</t>
  </si>
  <si>
    <t>Value of Property</t>
  </si>
  <si>
    <t>Total Financing Limit</t>
  </si>
  <si>
    <t>Value of of Land</t>
  </si>
  <si>
    <t>M. Disposable Income Required</t>
  </si>
  <si>
    <t>Estimated Construction Cost</t>
  </si>
  <si>
    <t>Equity</t>
  </si>
  <si>
    <t>Annual Markup Rate</t>
  </si>
  <si>
    <t>Monthly Installment</t>
  </si>
  <si>
    <t>Scheduled Number of Payments</t>
  </si>
  <si>
    <t>Loan Period in Years</t>
  </si>
  <si>
    <t>Property + Life Insurance for 1st Year</t>
  </si>
  <si>
    <t>Number of Payments Per Year</t>
  </si>
  <si>
    <t>Total Markup</t>
  </si>
  <si>
    <t xml:space="preserve">Schedule Date </t>
  </si>
  <si>
    <t>Total Life + Property Insurance for 2nd Year</t>
  </si>
  <si>
    <t>Property Insurance</t>
  </si>
  <si>
    <t>Total Life + Property Insurance for 3rd Year</t>
  </si>
  <si>
    <t>Life Insurance Premium Rate</t>
  </si>
  <si>
    <t>Total Life + Property Insurance for 4th Year</t>
  </si>
  <si>
    <t>PmtNo.</t>
  </si>
  <si>
    <t>Payment Date</t>
  </si>
  <si>
    <t>Beginning Balance</t>
  </si>
  <si>
    <t>Principal</t>
  </si>
  <si>
    <t>Markup</t>
  </si>
  <si>
    <t>Insurance</t>
  </si>
  <si>
    <t>Cumulativ Principal</t>
  </si>
  <si>
    <t>Cumulativ Mark-up</t>
  </si>
  <si>
    <t>Ending Balance</t>
  </si>
  <si>
    <t>Scheduled Payment</t>
  </si>
  <si>
    <t>Total Payment</t>
  </si>
  <si>
    <t>This is the tentative amortization plan, KIBOR last day of proceeding month of disbursement date shall be applicable for calculation of monthly installment.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</si>
</sst>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d\-mmm\-yy;@"/>
    <numFmt numFmtId="166" formatCode="_(* #,##0.00000_);_(* \(#,##0.00000\);_(* &quot;-&quot;??_);_(@_)"/>
    <numFmt numFmtId="167" formatCode="0.00?%_)"/>
    <numFmt numFmtId="168" formatCode="0%_)"/>
    <numFmt numFmtId="169" formatCode="0.00_)"/>
    <numFmt numFmtId="170" formatCode="0_)"/>
    <numFmt numFmtId="171" formatCode="[$-409]dd\-mmm\-yy;@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2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hair">
        <color indexed="16"/>
      </left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16"/>
      </left>
      <right/>
      <top/>
      <bottom/>
      <diagonal/>
    </border>
    <border>
      <left/>
      <right style="hair">
        <color indexed="16"/>
      </right>
      <top/>
      <bottom/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/>
      <right/>
      <top style="thick">
        <color indexed="54"/>
      </top>
      <bottom style="hair">
        <color indexed="16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17">
    <xf numFmtId="0" fontId="0" fillId="0" borderId="0" xfId="0"/>
    <xf numFmtId="0" fontId="4" fillId="2" borderId="0" xfId="0" applyFont="1" applyFill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164" fontId="5" fillId="0" borderId="0" xfId="1" applyNumberFormat="1" applyFont="1" applyBorder="1"/>
    <xf numFmtId="0" fontId="7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2" borderId="0" xfId="0" applyFont="1" applyFill="1" applyBorder="1"/>
    <xf numFmtId="165" fontId="7" fillId="4" borderId="0" xfId="0" applyNumberFormat="1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/>
    <xf numFmtId="0" fontId="7" fillId="4" borderId="0" xfId="0" applyFont="1" applyFill="1" applyBorder="1"/>
    <xf numFmtId="0" fontId="5" fillId="2" borderId="1" xfId="0" applyFont="1" applyFill="1" applyBorder="1"/>
    <xf numFmtId="0" fontId="5" fillId="2" borderId="0" xfId="0" applyFont="1" applyFill="1" applyBorder="1"/>
    <xf numFmtId="10" fontId="8" fillId="2" borderId="0" xfId="3" applyNumberFormat="1" applyFont="1" applyFill="1" applyBorder="1"/>
    <xf numFmtId="0" fontId="5" fillId="0" borderId="0" xfId="0" applyFont="1" applyBorder="1" applyAlignment="1">
      <alignment horizontal="right"/>
    </xf>
    <xf numFmtId="164" fontId="5" fillId="2" borderId="0" xfId="1" applyNumberFormat="1" applyFont="1" applyFill="1" applyBorder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64" fontId="5" fillId="2" borderId="0" xfId="1" applyNumberFormat="1" applyFont="1" applyFill="1" applyBorder="1" applyAlignment="1">
      <alignment horizontal="left"/>
    </xf>
    <xf numFmtId="166" fontId="5" fillId="0" borderId="0" xfId="1" applyNumberFormat="1" applyFont="1" applyBorder="1"/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5" fillId="0" borderId="0" xfId="0" applyNumberFormat="1" applyFont="1" applyBorder="1" applyAlignment="1">
      <alignment horizontal="left"/>
    </xf>
    <xf numFmtId="0" fontId="7" fillId="2" borderId="6" xfId="0" applyFont="1" applyFill="1" applyBorder="1" applyAlignment="1" applyProtection="1">
      <alignment horizontal="right"/>
    </xf>
    <xf numFmtId="0" fontId="7" fillId="2" borderId="7" xfId="0" applyFont="1" applyFill="1" applyBorder="1" applyAlignment="1" applyProtection="1">
      <alignment horizontal="right"/>
    </xf>
    <xf numFmtId="0" fontId="7" fillId="2" borderId="5" xfId="0" applyFont="1" applyFill="1" applyBorder="1" applyAlignment="1" applyProtection="1">
      <alignment horizontal="right"/>
    </xf>
    <xf numFmtId="43" fontId="7" fillId="0" borderId="0" xfId="1" applyFont="1" applyBorder="1"/>
    <xf numFmtId="164" fontId="7" fillId="0" borderId="0" xfId="1" applyNumberFormat="1" applyFont="1" applyBorder="1"/>
    <xf numFmtId="0" fontId="5" fillId="2" borderId="6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164" fontId="7" fillId="5" borderId="9" xfId="1" applyNumberFormat="1" applyFont="1" applyFill="1" applyBorder="1" applyAlignment="1">
      <alignment horizontal="right"/>
    </xf>
    <xf numFmtId="9" fontId="5" fillId="0" borderId="0" xfId="3" applyFont="1" applyBorder="1" applyAlignment="1">
      <alignment horizontal="left"/>
    </xf>
    <xf numFmtId="164" fontId="8" fillId="5" borderId="8" xfId="1" applyNumberFormat="1" applyFont="1" applyFill="1" applyBorder="1" applyAlignment="1" applyProtection="1">
      <alignment horizontal="right"/>
      <protection locked="0"/>
    </xf>
    <xf numFmtId="43" fontId="5" fillId="0" borderId="0" xfId="1" applyNumberFormat="1" applyFont="1" applyBorder="1"/>
    <xf numFmtId="0" fontId="7" fillId="2" borderId="1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/>
    </xf>
    <xf numFmtId="164" fontId="9" fillId="2" borderId="8" xfId="1" applyNumberFormat="1" applyFont="1" applyFill="1" applyBorder="1" applyAlignment="1" applyProtection="1">
      <alignment horizontal="right"/>
      <protection locked="0"/>
    </xf>
    <xf numFmtId="0" fontId="5" fillId="2" borderId="6" xfId="0" applyFont="1" applyFill="1" applyBorder="1" applyAlignment="1" applyProtection="1">
      <alignment horizontal="right"/>
    </xf>
    <xf numFmtId="0" fontId="5" fillId="2" borderId="7" xfId="0" applyFont="1" applyFill="1" applyBorder="1" applyAlignment="1" applyProtection="1">
      <alignment horizontal="right"/>
    </xf>
    <xf numFmtId="0" fontId="5" fillId="2" borderId="5" xfId="0" applyFont="1" applyFill="1" applyBorder="1" applyAlignment="1" applyProtection="1">
      <alignment horizontal="right"/>
    </xf>
    <xf numFmtId="43" fontId="10" fillId="0" borderId="0" xfId="1" applyNumberFormat="1" applyFont="1" applyBorder="1"/>
    <xf numFmtId="164" fontId="10" fillId="0" borderId="0" xfId="1" applyNumberFormat="1" applyFont="1" applyBorder="1"/>
    <xf numFmtId="0" fontId="5" fillId="0" borderId="1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164" fontId="7" fillId="5" borderId="12" xfId="1" applyNumberFormat="1" applyFont="1" applyFill="1" applyBorder="1" applyAlignment="1">
      <alignment horizontal="right"/>
    </xf>
    <xf numFmtId="0" fontId="5" fillId="0" borderId="10" xfId="0" applyFont="1" applyBorder="1" applyAlignment="1">
      <alignment horizontal="right"/>
    </xf>
    <xf numFmtId="164" fontId="7" fillId="5" borderId="0" xfId="1" applyNumberFormat="1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164" fontId="5" fillId="0" borderId="0" xfId="1" applyNumberFormat="1" applyFont="1" applyBorder="1" applyAlignment="1">
      <alignment horizontal="left"/>
    </xf>
    <xf numFmtId="168" fontId="8" fillId="5" borderId="12" xfId="0" applyNumberFormat="1" applyFont="1" applyFill="1" applyBorder="1" applyAlignment="1" applyProtection="1">
      <alignment horizontal="right"/>
      <protection locked="0"/>
    </xf>
    <xf numFmtId="164" fontId="5" fillId="0" borderId="0" xfId="0" applyNumberFormat="1" applyFont="1" applyBorder="1"/>
    <xf numFmtId="164" fontId="5" fillId="5" borderId="8" xfId="1" applyNumberFormat="1" applyFont="1" applyFill="1" applyBorder="1" applyAlignment="1">
      <alignment horizontal="right"/>
    </xf>
    <xf numFmtId="164" fontId="5" fillId="0" borderId="0" xfId="0" applyNumberFormat="1" applyFont="1" applyBorder="1" applyAlignment="1">
      <alignment horizontal="left"/>
    </xf>
    <xf numFmtId="164" fontId="5" fillId="2" borderId="0" xfId="1" applyNumberFormat="1" applyFont="1" applyFill="1" applyBorder="1" applyAlignment="1">
      <alignment horizontal="right"/>
    </xf>
    <xf numFmtId="164" fontId="7" fillId="5" borderId="13" xfId="1" applyNumberFormat="1" applyFont="1" applyFill="1" applyBorder="1" applyAlignment="1">
      <alignment horizontal="right"/>
    </xf>
    <xf numFmtId="170" fontId="7" fillId="5" borderId="8" xfId="0" applyNumberFormat="1" applyFon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164" fontId="1" fillId="5" borderId="13" xfId="1" applyNumberFormat="1" applyFont="1" applyFill="1" applyBorder="1" applyAlignment="1">
      <alignment horizontal="right"/>
    </xf>
    <xf numFmtId="0" fontId="5" fillId="2" borderId="14" xfId="0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171" fontId="8" fillId="5" borderId="13" xfId="0" applyNumberFormat="1" applyFont="1" applyFill="1" applyBorder="1" applyAlignment="1" applyProtection="1">
      <alignment horizontal="right"/>
      <protection locked="0"/>
    </xf>
    <xf numFmtId="164" fontId="5" fillId="0" borderId="0" xfId="1" applyNumberFormat="1" applyFont="1" applyBorder="1" applyAlignment="1">
      <alignment horizontal="center"/>
    </xf>
    <xf numFmtId="0" fontId="11" fillId="2" borderId="10" xfId="0" applyFont="1" applyFill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164" fontId="5" fillId="5" borderId="13" xfId="1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0" fontId="11" fillId="2" borderId="0" xfId="0" applyFont="1" applyFill="1" applyBorder="1"/>
    <xf numFmtId="43" fontId="11" fillId="5" borderId="8" xfId="2" applyNumberFormat="1" applyFont="1" applyFill="1" applyBorder="1" applyAlignment="1">
      <alignment horizontal="right"/>
    </xf>
    <xf numFmtId="43" fontId="11" fillId="5" borderId="0" xfId="2" applyNumberFormat="1" applyFont="1" applyFill="1" applyBorder="1" applyAlignment="1">
      <alignment horizontal="right"/>
    </xf>
    <xf numFmtId="0" fontId="2" fillId="2" borderId="0" xfId="0" applyFont="1" applyFill="1" applyBorder="1"/>
    <xf numFmtId="167" fontId="8" fillId="5" borderId="13" xfId="0" applyNumberFormat="1" applyFont="1" applyFill="1" applyBorder="1" applyAlignment="1" applyProtection="1">
      <alignment horizontal="right"/>
      <protection locked="0"/>
    </xf>
    <xf numFmtId="0" fontId="11" fillId="2" borderId="14" xfId="0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164" fontId="5" fillId="2" borderId="0" xfId="0" applyNumberFormat="1" applyFont="1" applyFill="1" applyBorder="1"/>
    <xf numFmtId="0" fontId="11" fillId="0" borderId="15" xfId="0" applyFont="1" applyBorder="1" applyAlignment="1">
      <alignment horizontal="right"/>
    </xf>
    <xf numFmtId="0" fontId="11" fillId="2" borderId="1" xfId="0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1" fillId="2" borderId="0" xfId="0" applyFont="1" applyFill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5" fillId="2" borderId="16" xfId="0" applyFont="1" applyFill="1" applyBorder="1"/>
    <xf numFmtId="0" fontId="7" fillId="2" borderId="0" xfId="0" applyFont="1" applyFill="1" applyBorder="1" applyAlignment="1" applyProtection="1">
      <alignment horizontal="left" wrapText="1"/>
    </xf>
    <xf numFmtId="0" fontId="7" fillId="2" borderId="7" xfId="0" applyFont="1" applyFill="1" applyBorder="1" applyAlignment="1" applyProtection="1">
      <alignment horizontal="center" wrapText="1"/>
    </xf>
    <xf numFmtId="0" fontId="5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7" fillId="2" borderId="7" xfId="0" applyFont="1" applyFill="1" applyBorder="1" applyAlignment="1" applyProtection="1">
      <alignment horizontal="left" wrapText="1" indent="2"/>
    </xf>
    <xf numFmtId="0" fontId="7" fillId="2" borderId="16" xfId="0" applyFont="1" applyFill="1" applyBorder="1" applyAlignment="1" applyProtection="1">
      <alignment horizontal="left" wrapText="1" indent="2"/>
    </xf>
    <xf numFmtId="0" fontId="12" fillId="2" borderId="0" xfId="0" applyFont="1" applyFill="1" applyBorder="1" applyAlignment="1">
      <alignment horizontal="right"/>
    </xf>
    <xf numFmtId="165" fontId="12" fillId="2" borderId="0" xfId="0" applyNumberFormat="1" applyFont="1" applyFill="1" applyBorder="1" applyAlignment="1">
      <alignment horizontal="right"/>
    </xf>
    <xf numFmtId="1" fontId="12" fillId="2" borderId="0" xfId="2" applyNumberFormat="1" applyFont="1" applyFill="1" applyBorder="1" applyAlignment="1">
      <alignment horizontal="right"/>
    </xf>
    <xf numFmtId="1" fontId="5" fillId="0" borderId="0" xfId="0" applyNumberFormat="1" applyFont="1" applyBorder="1" applyAlignment="1">
      <alignment wrapText="1"/>
    </xf>
    <xf numFmtId="43" fontId="12" fillId="2" borderId="0" xfId="2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 wrapText="1"/>
    </xf>
    <xf numFmtId="0" fontId="5" fillId="0" borderId="0" xfId="0" applyFont="1" applyProtection="1"/>
    <xf numFmtId="43" fontId="5" fillId="0" borderId="0" xfId="0" applyNumberFormat="1" applyFont="1" applyProtection="1"/>
    <xf numFmtId="0" fontId="5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center"/>
    </xf>
    <xf numFmtId="43" fontId="5" fillId="0" borderId="0" xfId="0" applyNumberFormat="1" applyFont="1" applyBorder="1" applyAlignment="1" applyProtection="1">
      <alignment horizontal="center"/>
    </xf>
    <xf numFmtId="0" fontId="7" fillId="4" borderId="7" xfId="0" applyFont="1" applyFill="1" applyBorder="1" applyAlignment="1" applyProtection="1">
      <alignment horizontal="center" wrapText="1"/>
    </xf>
    <xf numFmtId="0" fontId="7" fillId="4" borderId="16" xfId="0" applyFont="1" applyFill="1" applyBorder="1" applyAlignment="1" applyProtection="1">
      <alignment horizontal="left" wrapText="1" indent="2"/>
    </xf>
    <xf numFmtId="0" fontId="7" fillId="4" borderId="16" xfId="0" applyFont="1" applyFill="1" applyBorder="1" applyAlignment="1" applyProtection="1">
      <alignment horizontal="left" wrapText="1" indent="3"/>
    </xf>
    <xf numFmtId="1" fontId="12" fillId="4" borderId="0" xfId="2" applyNumberFormat="1" applyFont="1" applyFill="1" applyBorder="1" applyAlignment="1">
      <alignment horizontal="right"/>
    </xf>
    <xf numFmtId="167" fontId="3" fillId="4" borderId="13" xfId="0" applyNumberFormat="1" applyFont="1" applyFill="1" applyBorder="1" applyAlignment="1" applyProtection="1">
      <alignment horizontal="right"/>
      <protection locked="0"/>
    </xf>
    <xf numFmtId="164" fontId="7" fillId="6" borderId="8" xfId="1" applyNumberFormat="1" applyFont="1" applyFill="1" applyBorder="1" applyAlignment="1" applyProtection="1">
      <alignment horizontal="right"/>
      <protection locked="0"/>
    </xf>
    <xf numFmtId="169" fontId="8" fillId="6" borderId="9" xfId="0" applyNumberFormat="1" applyFont="1" applyFill="1" applyBorder="1" applyAlignment="1" applyProtection="1">
      <alignment horizontal="right"/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solid"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ma.sabir\Desktop\house%20loan%20Approvals\IRFAN%20RASHID\Apna%20Ghar%20Repayment%20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ma.sabir\Desktop\House%20loan%20request\2021\2021\Abdul%20Saboor\Amortization%20P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ot Purchase &amp; Contruction"/>
      <sheetName val="BOP House Loan Ammortization pl"/>
      <sheetName val="RPS"/>
      <sheetName val="RPS (2)"/>
      <sheetName val="RPS (3)"/>
      <sheetName val="RPS (4)"/>
      <sheetName val="RPS (5)"/>
      <sheetName val="RPS (8)"/>
      <sheetName val="Sheet2"/>
      <sheetName val="RPS (6)"/>
      <sheetName val="RPS (7)"/>
      <sheetName val="Sheet1"/>
      <sheetName val="Sheet1 (2)"/>
      <sheetName val="Sheet3"/>
    </sheetNames>
    <sheetDataSet>
      <sheetData sheetId="0"/>
      <sheetData sheetId="1">
        <row r="1">
          <cell r="A1" t="str">
            <v>BOP House Loan Ammortization plan</v>
          </cell>
        </row>
        <row r="2">
          <cell r="A2" t="str">
            <v>PRICING FACTOR</v>
          </cell>
          <cell r="D2">
            <v>1.5944183832480384E-2</v>
          </cell>
          <cell r="E2" t="str">
            <v>BASIC SALARY</v>
          </cell>
          <cell r="G2">
            <v>0</v>
          </cell>
          <cell r="H2" t="str">
            <v>Debt Burden</v>
          </cell>
          <cell r="I2">
            <v>0.5</v>
          </cell>
        </row>
        <row r="3">
          <cell r="A3" t="str">
            <v>Max. Loan Amount</v>
          </cell>
          <cell r="D3">
            <v>0</v>
          </cell>
          <cell r="E3" t="str">
            <v>TAKE HOME SALARY</v>
          </cell>
          <cell r="G3">
            <v>0</v>
          </cell>
          <cell r="H3" t="str">
            <v>Max MI</v>
          </cell>
          <cell r="I3">
            <v>0</v>
          </cell>
        </row>
        <row r="6">
          <cell r="A6" t="str">
            <v>Tentative Rate: 03 Y KIBOR + 3.75% floor 16% p.a. (Fixed for 03 Years)</v>
          </cell>
        </row>
        <row r="7">
          <cell r="A7" t="str">
            <v>Enter Values</v>
          </cell>
          <cell r="G7" t="str">
            <v>Loan Summary</v>
          </cell>
        </row>
        <row r="8">
          <cell r="A8" t="str">
            <v>Value of Property</v>
          </cell>
          <cell r="D8">
            <v>1000000</v>
          </cell>
          <cell r="G8" t="str">
            <v>Loan Amount</v>
          </cell>
          <cell r="J8">
            <v>1000000</v>
          </cell>
        </row>
        <row r="9">
          <cell r="A9" t="str">
            <v>Annual Markup Rate</v>
          </cell>
          <cell r="D9">
            <v>0.1469</v>
          </cell>
          <cell r="E9">
            <v>0.11940000000000001</v>
          </cell>
          <cell r="F9" t="str">
            <v>03 Y KIBOR</v>
          </cell>
          <cell r="G9" t="str">
            <v>Down Payment</v>
          </cell>
          <cell r="J9">
            <v>0</v>
          </cell>
        </row>
        <row r="10">
          <cell r="A10" t="str">
            <v>Equity</v>
          </cell>
          <cell r="D10">
            <v>0</v>
          </cell>
          <cell r="E10">
            <v>2.75E-2</v>
          </cell>
          <cell r="F10" t="str">
            <v>Spread</v>
          </cell>
          <cell r="G10" t="str">
            <v>Scheduled Payment</v>
          </cell>
          <cell r="J10">
            <v>15944.183832480385</v>
          </cell>
        </row>
        <row r="11">
          <cell r="A11" t="str">
            <v>Loan Period in Years</v>
          </cell>
          <cell r="D11">
            <v>10</v>
          </cell>
          <cell r="E11">
            <v>0.1469</v>
          </cell>
          <cell r="F11" t="str">
            <v>Rate</v>
          </cell>
          <cell r="G11" t="str">
            <v>Scheduled Number of Payments</v>
          </cell>
          <cell r="J11">
            <v>120</v>
          </cell>
        </row>
        <row r="12">
          <cell r="A12" t="str">
            <v>Number of Payments Per Year</v>
          </cell>
          <cell r="D12">
            <v>12</v>
          </cell>
          <cell r="G12" t="str">
            <v>Insurance for 1st Year</v>
          </cell>
          <cell r="J12">
            <v>0</v>
          </cell>
        </row>
        <row r="13">
          <cell r="A13" t="str">
            <v>Disposable Income Required</v>
          </cell>
          <cell r="D13">
            <v>31888.36766496077</v>
          </cell>
          <cell r="G13" t="str">
            <v>Total Markup</v>
          </cell>
          <cell r="J13">
            <v>913302.05989764584</v>
          </cell>
        </row>
        <row r="14">
          <cell r="A14" t="str">
            <v>Start Date of Loan</v>
          </cell>
          <cell r="D14">
            <v>38047</v>
          </cell>
          <cell r="G14" t="str">
            <v>Total Insurance for 2nd Year</v>
          </cell>
          <cell r="J14">
            <v>0</v>
          </cell>
        </row>
        <row r="15">
          <cell r="H15">
            <v>15944.183832480385</v>
          </cell>
        </row>
        <row r="16">
          <cell r="G16" t="str">
            <v>Total Insurance for 3rd Year</v>
          </cell>
          <cell r="J16">
            <v>0</v>
          </cell>
        </row>
        <row r="17">
          <cell r="B17" t="str">
            <v>Life Insurance Premium Rate</v>
          </cell>
          <cell r="D17">
            <v>0</v>
          </cell>
          <cell r="G17" t="str">
            <v>Total Insurance for 4th Year</v>
          </cell>
          <cell r="J17">
            <v>0</v>
          </cell>
        </row>
        <row r="19">
          <cell r="A19" t="str">
            <v>PmtNo.</v>
          </cell>
          <cell r="B19" t="str">
            <v>Payment Date</v>
          </cell>
          <cell r="C19" t="str">
            <v>Beginning Balance</v>
          </cell>
          <cell r="D19" t="str">
            <v>Scheduled Payment</v>
          </cell>
          <cell r="E19" t="str">
            <v>Principal</v>
          </cell>
          <cell r="F19" t="str">
            <v>Markup</v>
          </cell>
          <cell r="G19" t="str">
            <v>Insurance</v>
          </cell>
          <cell r="H19" t="str">
            <v>Cumulativ Principal</v>
          </cell>
          <cell r="I19" t="str">
            <v>Cumulativ Mark-up</v>
          </cell>
          <cell r="J19" t="str">
            <v>Ending Balance</v>
          </cell>
        </row>
        <row r="21">
          <cell r="A21">
            <v>1</v>
          </cell>
          <cell r="B21">
            <v>38078</v>
          </cell>
          <cell r="C21">
            <v>1000000</v>
          </cell>
          <cell r="D21">
            <v>15944.183832480385</v>
          </cell>
          <cell r="E21">
            <v>3702.5171658137187</v>
          </cell>
          <cell r="F21">
            <v>12241.666666666666</v>
          </cell>
          <cell r="G21">
            <v>0</v>
          </cell>
          <cell r="H21">
            <v>3702.5171658137187</v>
          </cell>
          <cell r="I21">
            <v>12241.666666666666</v>
          </cell>
          <cell r="J21">
            <v>996297.48283418629</v>
          </cell>
          <cell r="CR21">
            <v>15944.183832480385</v>
          </cell>
          <cell r="CS21">
            <v>15944.183832480385</v>
          </cell>
        </row>
        <row r="22">
          <cell r="A22">
            <v>2</v>
          </cell>
          <cell r="B22">
            <v>38108</v>
          </cell>
          <cell r="C22">
            <v>996297.48283418629</v>
          </cell>
          <cell r="D22">
            <v>15944.183832480385</v>
          </cell>
          <cell r="E22">
            <v>3747.8421467852204</v>
          </cell>
          <cell r="F22">
            <v>12196.341685695164</v>
          </cell>
          <cell r="G22">
            <v>0</v>
          </cell>
          <cell r="H22">
            <v>7450.3593125989391</v>
          </cell>
          <cell r="I22">
            <v>24438.00835236183</v>
          </cell>
          <cell r="J22">
            <v>992549.64068740106</v>
          </cell>
          <cell r="CR22">
            <v>15944.183832480385</v>
          </cell>
          <cell r="CS22">
            <v>15944.183832480385</v>
          </cell>
        </row>
        <row r="23">
          <cell r="A23">
            <v>3</v>
          </cell>
          <cell r="B23">
            <v>38139</v>
          </cell>
          <cell r="C23">
            <v>992549.64068740106</v>
          </cell>
          <cell r="D23">
            <v>15944.183832480385</v>
          </cell>
          <cell r="E23">
            <v>3793.7219810654497</v>
          </cell>
          <cell r="F23">
            <v>12150.461851414935</v>
          </cell>
          <cell r="G23">
            <v>0</v>
          </cell>
          <cell r="H23">
            <v>11244.081293664389</v>
          </cell>
          <cell r="I23">
            <v>36588.470203776764</v>
          </cell>
          <cell r="J23">
            <v>988755.91870633559</v>
          </cell>
          <cell r="CR23">
            <v>15944.183832480385</v>
          </cell>
          <cell r="CS23">
            <v>15944.183832480385</v>
          </cell>
        </row>
        <row r="24">
          <cell r="A24">
            <v>4</v>
          </cell>
          <cell r="B24">
            <v>38169</v>
          </cell>
          <cell r="C24">
            <v>988755.91870633559</v>
          </cell>
          <cell r="D24">
            <v>15944.183832480385</v>
          </cell>
          <cell r="E24">
            <v>3840.1634609836583</v>
          </cell>
          <cell r="F24">
            <v>12104.020371496727</v>
          </cell>
          <cell r="G24">
            <v>0</v>
          </cell>
          <cell r="H24">
            <v>15084.244754648047</v>
          </cell>
          <cell r="I24">
            <v>48692.490575273492</v>
          </cell>
          <cell r="J24">
            <v>984915.75524535193</v>
          </cell>
          <cell r="CR24">
            <v>15944.183832480385</v>
          </cell>
          <cell r="CS24">
            <v>15944.183832480385</v>
          </cell>
        </row>
        <row r="25">
          <cell r="A25">
            <v>5</v>
          </cell>
          <cell r="B25">
            <v>38200</v>
          </cell>
          <cell r="C25">
            <v>984915.75524535193</v>
          </cell>
          <cell r="D25">
            <v>15944.183832480385</v>
          </cell>
          <cell r="E25">
            <v>3887.1734620185343</v>
          </cell>
          <cell r="F25">
            <v>12057.01037046185</v>
          </cell>
          <cell r="G25">
            <v>0</v>
          </cell>
          <cell r="H25">
            <v>18971.418216666581</v>
          </cell>
          <cell r="I25">
            <v>60749.500945735344</v>
          </cell>
          <cell r="J25">
            <v>981028.58178333344</v>
          </cell>
          <cell r="CR25">
            <v>15944.183832480385</v>
          </cell>
          <cell r="CS25">
            <v>15944.183832480385</v>
          </cell>
        </row>
        <row r="26">
          <cell r="A26">
            <v>6</v>
          </cell>
          <cell r="B26">
            <v>38231</v>
          </cell>
          <cell r="C26">
            <v>981028.58178333344</v>
          </cell>
          <cell r="D26">
            <v>15944.183832480385</v>
          </cell>
          <cell r="E26">
            <v>3934.7589438160794</v>
          </cell>
          <cell r="F26">
            <v>12009.424888664305</v>
          </cell>
          <cell r="G26">
            <v>0</v>
          </cell>
          <cell r="H26">
            <v>22906.177160482661</v>
          </cell>
          <cell r="I26">
            <v>72758.925834399648</v>
          </cell>
          <cell r="J26">
            <v>977093.82283951738</v>
          </cell>
          <cell r="CR26">
            <v>15944.183832480385</v>
          </cell>
          <cell r="CS26">
            <v>15944.183832480385</v>
          </cell>
        </row>
        <row r="27">
          <cell r="A27">
            <v>7</v>
          </cell>
          <cell r="B27">
            <v>38261</v>
          </cell>
          <cell r="C27">
            <v>977093.82283951738</v>
          </cell>
          <cell r="D27">
            <v>15944.183832480385</v>
          </cell>
          <cell r="E27">
            <v>3982.9269512199608</v>
          </cell>
          <cell r="F27">
            <v>11961.256881260424</v>
          </cell>
          <cell r="G27">
            <v>0</v>
          </cell>
          <cell r="H27">
            <v>26889.104111702622</v>
          </cell>
          <cell r="I27">
            <v>84720.182715660078</v>
          </cell>
          <cell r="J27">
            <v>973110.89588829747</v>
          </cell>
          <cell r="CR27">
            <v>15944.183832480385</v>
          </cell>
          <cell r="CS27">
            <v>15944.183832480385</v>
          </cell>
        </row>
        <row r="28">
          <cell r="A28">
            <v>8</v>
          </cell>
          <cell r="B28">
            <v>38292</v>
          </cell>
          <cell r="C28">
            <v>973110.89588829747</v>
          </cell>
          <cell r="D28">
            <v>15944.183832480385</v>
          </cell>
          <cell r="E28">
            <v>4031.6846153144761</v>
          </cell>
          <cell r="F28">
            <v>11912.499217165909</v>
          </cell>
          <cell r="G28">
            <v>0</v>
          </cell>
          <cell r="H28">
            <v>30920.788727017098</v>
          </cell>
          <cell r="I28">
            <v>96632.681932825988</v>
          </cell>
          <cell r="J28">
            <v>969079.211272983</v>
          </cell>
          <cell r="CR28">
            <v>15944.183832480385</v>
          </cell>
          <cell r="CS28">
            <v>15944.183832480385</v>
          </cell>
        </row>
        <row r="29">
          <cell r="A29">
            <v>9</v>
          </cell>
          <cell r="B29">
            <v>38322</v>
          </cell>
          <cell r="C29">
            <v>969079.211272983</v>
          </cell>
          <cell r="D29">
            <v>15944.183832480385</v>
          </cell>
          <cell r="E29">
            <v>4081.0391544802842</v>
          </cell>
          <cell r="F29">
            <v>11863.144678000101</v>
          </cell>
          <cell r="G29">
            <v>0</v>
          </cell>
          <cell r="H29">
            <v>35001.827881497382</v>
          </cell>
          <cell r="I29">
            <v>108495.82661082609</v>
          </cell>
          <cell r="J29">
            <v>964998.17211850267</v>
          </cell>
          <cell r="CR29">
            <v>15944.183832480385</v>
          </cell>
          <cell r="CS29">
            <v>15944.183832480385</v>
          </cell>
        </row>
        <row r="30">
          <cell r="A30">
            <v>10</v>
          </cell>
          <cell r="B30">
            <v>38353</v>
          </cell>
          <cell r="C30">
            <v>964998.17211850267</v>
          </cell>
          <cell r="D30">
            <v>15944.183832480385</v>
          </cell>
          <cell r="E30">
            <v>4130.9978754630465</v>
          </cell>
          <cell r="F30">
            <v>11813.185957017338</v>
          </cell>
          <cell r="G30">
            <v>0</v>
          </cell>
          <cell r="H30">
            <v>39132.825756960432</v>
          </cell>
          <cell r="I30">
            <v>120309.01256784343</v>
          </cell>
          <cell r="J30">
            <v>960867.17424303957</v>
          </cell>
          <cell r="CR30">
            <v>15944.183832480385</v>
          </cell>
          <cell r="CS30">
            <v>15944.183832480385</v>
          </cell>
        </row>
        <row r="31">
          <cell r="A31">
            <v>11</v>
          </cell>
          <cell r="B31">
            <v>38384</v>
          </cell>
          <cell r="C31">
            <v>960867.17424303957</v>
          </cell>
          <cell r="D31">
            <v>15944.183832480385</v>
          </cell>
          <cell r="E31">
            <v>4181.5681744551766</v>
          </cell>
          <cell r="F31">
            <v>11762.615658025208</v>
          </cell>
          <cell r="G31">
            <v>0</v>
          </cell>
          <cell r="H31">
            <v>43314.393931415609</v>
          </cell>
          <cell r="I31">
            <v>132071.62822586863</v>
          </cell>
          <cell r="J31">
            <v>956685.60606858437</v>
          </cell>
          <cell r="CR31">
            <v>15944.183832480385</v>
          </cell>
          <cell r="CS31">
            <v>15944.183832480385</v>
          </cell>
        </row>
        <row r="32">
          <cell r="A32">
            <v>12</v>
          </cell>
          <cell r="B32">
            <v>38412</v>
          </cell>
          <cell r="C32">
            <v>956685.60606858437</v>
          </cell>
          <cell r="D32">
            <v>15944.183832480385</v>
          </cell>
          <cell r="E32">
            <v>4232.7575381907973</v>
          </cell>
          <cell r="F32">
            <v>11711.426294289588</v>
          </cell>
          <cell r="G32">
            <v>0</v>
          </cell>
          <cell r="H32">
            <v>47547.151469606404</v>
          </cell>
          <cell r="I32">
            <v>143783.05452015821</v>
          </cell>
          <cell r="J32">
            <v>952452.84853039356</v>
          </cell>
          <cell r="CR32">
            <v>15944.183832480385</v>
          </cell>
          <cell r="CS32">
            <v>15944.183832480385</v>
          </cell>
        </row>
        <row r="33">
          <cell r="A33">
            <v>13</v>
          </cell>
          <cell r="B33">
            <v>38443</v>
          </cell>
          <cell r="C33">
            <v>952452.84853039356</v>
          </cell>
          <cell r="D33">
            <v>15944.183832480385</v>
          </cell>
          <cell r="E33">
            <v>4284.5735450541506</v>
          </cell>
          <cell r="F33">
            <v>11659.610287426234</v>
          </cell>
          <cell r="G33">
            <v>0</v>
          </cell>
          <cell r="H33">
            <v>51831.725014660551</v>
          </cell>
          <cell r="I33">
            <v>155442.66480758446</v>
          </cell>
          <cell r="J33">
            <v>948168.27498533938</v>
          </cell>
          <cell r="CR33">
            <v>15944.183832480385</v>
          </cell>
          <cell r="CS33">
            <v>15944.183832480385</v>
          </cell>
        </row>
        <row r="34">
          <cell r="A34">
            <v>14</v>
          </cell>
          <cell r="B34">
            <v>38473</v>
          </cell>
          <cell r="C34">
            <v>948168.27498533938</v>
          </cell>
          <cell r="D34">
            <v>15944.183832480385</v>
          </cell>
          <cell r="E34">
            <v>4337.0238662015217</v>
          </cell>
          <cell r="F34">
            <v>11607.159966278863</v>
          </cell>
          <cell r="G34">
            <v>0</v>
          </cell>
          <cell r="H34">
            <v>56168.748880862069</v>
          </cell>
          <cell r="I34">
            <v>167049.82477386331</v>
          </cell>
          <cell r="J34">
            <v>943831.25111913786</v>
          </cell>
          <cell r="CR34">
            <v>15944.183832480385</v>
          </cell>
          <cell r="CS34">
            <v>15944.183832480385</v>
          </cell>
        </row>
        <row r="35">
          <cell r="A35">
            <v>15</v>
          </cell>
          <cell r="B35">
            <v>38504</v>
          </cell>
          <cell r="C35">
            <v>943831.25111913786</v>
          </cell>
          <cell r="D35">
            <v>15944.183832480385</v>
          </cell>
          <cell r="E35">
            <v>4390.1162666969394</v>
          </cell>
          <cell r="F35">
            <v>11554.067565783445</v>
          </cell>
          <cell r="G35">
            <v>0</v>
          </cell>
          <cell r="H35">
            <v>60558.865147559009</v>
          </cell>
          <cell r="I35">
            <v>178603.89233964676</v>
          </cell>
          <cell r="J35">
            <v>939441.13485244091</v>
          </cell>
          <cell r="CR35">
            <v>15944.183832480385</v>
          </cell>
          <cell r="CS35">
            <v>15944.183832480385</v>
          </cell>
        </row>
        <row r="36">
          <cell r="A36">
            <v>16</v>
          </cell>
          <cell r="B36">
            <v>38534</v>
          </cell>
          <cell r="C36">
            <v>939441.13485244091</v>
          </cell>
          <cell r="D36">
            <v>15944.183832480385</v>
          </cell>
          <cell r="E36">
            <v>4443.8586066617536</v>
          </cell>
          <cell r="F36">
            <v>11500.325225818631</v>
          </cell>
          <cell r="G36">
            <v>0</v>
          </cell>
          <cell r="H36">
            <v>65002.723754220759</v>
          </cell>
          <cell r="I36">
            <v>190104.2175654654</v>
          </cell>
          <cell r="J36">
            <v>934997.27624577913</v>
          </cell>
          <cell r="CR36">
            <v>15944.183832480385</v>
          </cell>
          <cell r="CS36">
            <v>15944.183832480385</v>
          </cell>
        </row>
        <row r="37">
          <cell r="A37">
            <v>17</v>
          </cell>
          <cell r="B37">
            <v>38565</v>
          </cell>
          <cell r="C37">
            <v>934997.27624577913</v>
          </cell>
          <cell r="D37">
            <v>15944.183832480385</v>
          </cell>
          <cell r="E37">
            <v>4498.2588424383066</v>
          </cell>
          <cell r="F37">
            <v>11445.924990042078</v>
          </cell>
          <cell r="G37">
            <v>0</v>
          </cell>
          <cell r="H37">
            <v>69500.982596659072</v>
          </cell>
          <cell r="I37">
            <v>201550.14255550748</v>
          </cell>
          <cell r="J37">
            <v>930499.01740334078</v>
          </cell>
          <cell r="CR37">
            <v>15944.183832480385</v>
          </cell>
          <cell r="CS37">
            <v>15944.183832480385</v>
          </cell>
        </row>
        <row r="38">
          <cell r="A38">
            <v>18</v>
          </cell>
          <cell r="B38">
            <v>38596</v>
          </cell>
          <cell r="C38">
            <v>930499.01740334078</v>
          </cell>
          <cell r="D38">
            <v>15944.183832480385</v>
          </cell>
          <cell r="E38">
            <v>4553.3250277678198</v>
          </cell>
          <cell r="F38">
            <v>11390.858804712565</v>
          </cell>
          <cell r="G38">
            <v>0</v>
          </cell>
          <cell r="H38">
            <v>74054.307624426889</v>
          </cell>
          <cell r="I38">
            <v>212941.00136022005</v>
          </cell>
          <cell r="J38">
            <v>925945.69237557298</v>
          </cell>
          <cell r="CR38">
            <v>15944.183832480385</v>
          </cell>
          <cell r="CS38">
            <v>15944.183832480385</v>
          </cell>
        </row>
        <row r="39">
          <cell r="A39">
            <v>19</v>
          </cell>
          <cell r="B39">
            <v>38626</v>
          </cell>
          <cell r="C39">
            <v>925945.69237557298</v>
          </cell>
          <cell r="D39">
            <v>15944.183832480385</v>
          </cell>
          <cell r="E39">
            <v>4609.0653149827449</v>
          </cell>
          <cell r="F39">
            <v>11335.11851749764</v>
          </cell>
          <cell r="G39">
            <v>0</v>
          </cell>
          <cell r="H39">
            <v>78663.37293940963</v>
          </cell>
          <cell r="I39">
            <v>224276.11987771769</v>
          </cell>
          <cell r="J39">
            <v>921336.6270605902</v>
          </cell>
          <cell r="CR39">
            <v>15944.183832480385</v>
          </cell>
          <cell r="CS39">
            <v>15944.183832480385</v>
          </cell>
        </row>
        <row r="40">
          <cell r="A40">
            <v>20</v>
          </cell>
          <cell r="B40">
            <v>38657</v>
          </cell>
          <cell r="C40">
            <v>921336.6270605902</v>
          </cell>
          <cell r="D40">
            <v>15944.183832480385</v>
          </cell>
          <cell r="E40">
            <v>4665.4879562136593</v>
          </cell>
          <cell r="F40">
            <v>11278.695876266725</v>
          </cell>
          <cell r="G40">
            <v>0</v>
          </cell>
          <cell r="H40">
            <v>83328.860895623293</v>
          </cell>
          <cell r="I40">
            <v>235554.81575398441</v>
          </cell>
          <cell r="J40">
            <v>916671.13910437655</v>
          </cell>
          <cell r="CR40">
            <v>15944.183832480385</v>
          </cell>
          <cell r="CS40">
            <v>15944.183832480385</v>
          </cell>
        </row>
        <row r="41">
          <cell r="A41">
            <v>21</v>
          </cell>
          <cell r="B41">
            <v>38687</v>
          </cell>
          <cell r="C41">
            <v>916671.13910437655</v>
          </cell>
          <cell r="D41">
            <v>15944.183832480385</v>
          </cell>
          <cell r="E41">
            <v>4722.6013046109747</v>
          </cell>
          <cell r="F41">
            <v>11221.58252786941</v>
          </cell>
          <cell r="G41">
            <v>0</v>
          </cell>
          <cell r="H41">
            <v>88051.462200234266</v>
          </cell>
          <cell r="I41">
            <v>246776.39828185382</v>
          </cell>
          <cell r="J41">
            <v>911948.53779976559</v>
          </cell>
          <cell r="CR41">
            <v>15944.183832480385</v>
          </cell>
          <cell r="CS41">
            <v>15944.183832480385</v>
          </cell>
        </row>
        <row r="42">
          <cell r="A42">
            <v>22</v>
          </cell>
          <cell r="B42">
            <v>38718</v>
          </cell>
          <cell r="C42">
            <v>911948.53779976559</v>
          </cell>
          <cell r="D42">
            <v>15944.183832480385</v>
          </cell>
          <cell r="E42">
            <v>4780.413815581589</v>
          </cell>
          <cell r="F42">
            <v>11163.770016898796</v>
          </cell>
          <cell r="G42">
            <v>0</v>
          </cell>
          <cell r="H42">
            <v>92831.876015815855</v>
          </cell>
          <cell r="I42">
            <v>257940.16829875263</v>
          </cell>
          <cell r="J42">
            <v>907168.123984184</v>
          </cell>
          <cell r="CR42">
            <v>15944.183832480385</v>
          </cell>
          <cell r="CS42">
            <v>15944.183832480385</v>
          </cell>
        </row>
        <row r="43">
          <cell r="A43">
            <v>23</v>
          </cell>
          <cell r="B43">
            <v>38749</v>
          </cell>
          <cell r="C43">
            <v>907168.123984184</v>
          </cell>
          <cell r="D43">
            <v>15944.183832480385</v>
          </cell>
          <cell r="E43">
            <v>4838.9340480406645</v>
          </cell>
          <cell r="F43">
            <v>11105.24978443972</v>
          </cell>
          <cell r="G43">
            <v>0</v>
          </cell>
          <cell r="H43">
            <v>97670.810063856523</v>
          </cell>
          <cell r="I43">
            <v>269045.41808319237</v>
          </cell>
          <cell r="J43">
            <v>902329.18993614335</v>
          </cell>
          <cell r="CR43">
            <v>15944.183832480385</v>
          </cell>
          <cell r="CS43">
            <v>15944.183832480385</v>
          </cell>
        </row>
        <row r="44">
          <cell r="A44">
            <v>24</v>
          </cell>
          <cell r="B44">
            <v>38777</v>
          </cell>
          <cell r="C44">
            <v>902329.18993614335</v>
          </cell>
          <cell r="D44">
            <v>15944.183832480385</v>
          </cell>
          <cell r="E44">
            <v>4898.1706656787646</v>
          </cell>
          <cell r="F44">
            <v>11046.01316680162</v>
          </cell>
          <cell r="G44">
            <v>0</v>
          </cell>
          <cell r="H44">
            <v>102568.98072953528</v>
          </cell>
          <cell r="I44">
            <v>280091.43124999397</v>
          </cell>
          <cell r="J44">
            <v>897431.01927046455</v>
          </cell>
          <cell r="CR44">
            <v>15944.183832480385</v>
          </cell>
          <cell r="CS44">
            <v>15944.183832480385</v>
          </cell>
        </row>
        <row r="45">
          <cell r="A45">
            <v>25</v>
          </cell>
          <cell r="B45">
            <v>38808</v>
          </cell>
          <cell r="C45">
            <v>897431.01927046455</v>
          </cell>
          <cell r="D45">
            <v>15944.183832480385</v>
          </cell>
          <cell r="E45">
            <v>4958.1324382444473</v>
          </cell>
          <cell r="F45">
            <v>10986.051394235938</v>
          </cell>
          <cell r="G45">
            <v>0</v>
          </cell>
          <cell r="H45">
            <v>107527.11316777972</v>
          </cell>
          <cell r="I45">
            <v>291077.48264422989</v>
          </cell>
          <cell r="J45">
            <v>892472.88683222013</v>
          </cell>
          <cell r="CR45">
            <v>15944.183832480385</v>
          </cell>
          <cell r="CS45">
            <v>15944.183832480385</v>
          </cell>
        </row>
        <row r="46">
          <cell r="A46">
            <v>26</v>
          </cell>
          <cell r="B46">
            <v>38838</v>
          </cell>
          <cell r="C46">
            <v>892472.88683222013</v>
          </cell>
          <cell r="D46">
            <v>15944.183832480385</v>
          </cell>
          <cell r="E46">
            <v>5018.8282428426246</v>
          </cell>
          <cell r="F46">
            <v>10925.35558963776</v>
          </cell>
          <cell r="G46">
            <v>0</v>
          </cell>
          <cell r="H46">
            <v>112545.94141062236</v>
          </cell>
          <cell r="I46">
            <v>302002.83823386766</v>
          </cell>
          <cell r="J46">
            <v>887454.05858937756</v>
          </cell>
          <cell r="CR46">
            <v>15944.183832480385</v>
          </cell>
          <cell r="CS46">
            <v>15944.183832480385</v>
          </cell>
        </row>
        <row r="47">
          <cell r="A47">
            <v>27</v>
          </cell>
          <cell r="B47">
            <v>38869</v>
          </cell>
          <cell r="C47">
            <v>887454.05858937756</v>
          </cell>
          <cell r="D47">
            <v>15944.183832480385</v>
          </cell>
          <cell r="E47">
            <v>5080.2670652487541</v>
          </cell>
          <cell r="F47">
            <v>10863.916767231631</v>
          </cell>
          <cell r="G47">
            <v>0</v>
          </cell>
          <cell r="H47">
            <v>117626.20847587111</v>
          </cell>
          <cell r="I47">
            <v>312866.75500109931</v>
          </cell>
          <cell r="J47">
            <v>882373.79152412876</v>
          </cell>
          <cell r="CR47">
            <v>15944.183832480385</v>
          </cell>
          <cell r="CS47">
            <v>15944.183832480385</v>
          </cell>
        </row>
        <row r="48">
          <cell r="A48">
            <v>28</v>
          </cell>
          <cell r="B48">
            <v>38899</v>
          </cell>
          <cell r="C48">
            <v>882373.79152412876</v>
          </cell>
          <cell r="D48">
            <v>15944.183832480385</v>
          </cell>
          <cell r="E48">
            <v>5142.4580012391743</v>
          </cell>
          <cell r="F48">
            <v>10801.72583124121</v>
          </cell>
          <cell r="G48">
            <v>0</v>
          </cell>
          <cell r="H48">
            <v>122768.6664771103</v>
          </cell>
          <cell r="I48">
            <v>323668.48083234055</v>
          </cell>
          <cell r="J48">
            <v>877231.33352288953</v>
          </cell>
          <cell r="CR48">
            <v>15944.183832480385</v>
          </cell>
          <cell r="CS48">
            <v>15944.183832480385</v>
          </cell>
        </row>
        <row r="49">
          <cell r="A49">
            <v>29</v>
          </cell>
          <cell r="B49">
            <v>38930</v>
          </cell>
          <cell r="C49">
            <v>877231.33352288953</v>
          </cell>
          <cell r="D49">
            <v>15944.183832480385</v>
          </cell>
          <cell r="E49">
            <v>5205.4102579376777</v>
          </cell>
          <cell r="F49">
            <v>10738.773574542707</v>
          </cell>
          <cell r="G49">
            <v>0</v>
          </cell>
          <cell r="H49">
            <v>127974.07673504797</v>
          </cell>
          <cell r="I49">
            <v>334407.25440688326</v>
          </cell>
          <cell r="J49">
            <v>872025.92326495191</v>
          </cell>
          <cell r="CR49">
            <v>15944.183832480385</v>
          </cell>
          <cell r="CS49">
            <v>15944.183832480385</v>
          </cell>
        </row>
        <row r="50">
          <cell r="A50">
            <v>30</v>
          </cell>
          <cell r="B50">
            <v>38961</v>
          </cell>
          <cell r="C50">
            <v>872025.92326495191</v>
          </cell>
          <cell r="D50">
            <v>15944.183832480385</v>
          </cell>
          <cell r="E50">
            <v>5269.1331551785988</v>
          </cell>
          <cell r="F50">
            <v>10675.050677301786</v>
          </cell>
          <cell r="G50">
            <v>0</v>
          </cell>
          <cell r="H50">
            <v>133243.20989022657</v>
          </cell>
          <cell r="I50">
            <v>345082.30508418503</v>
          </cell>
          <cell r="J50">
            <v>866756.79010977328</v>
          </cell>
          <cell r="CR50">
            <v>15944.183832480385</v>
          </cell>
          <cell r="CS50">
            <v>15944.183832480385</v>
          </cell>
        </row>
        <row r="51">
          <cell r="A51">
            <v>31</v>
          </cell>
          <cell r="B51">
            <v>38991</v>
          </cell>
          <cell r="C51">
            <v>866756.79010977328</v>
          </cell>
          <cell r="D51">
            <v>15944.183832480385</v>
          </cell>
          <cell r="E51">
            <v>5333.6361268865767</v>
          </cell>
          <cell r="F51">
            <v>10610.547705593808</v>
          </cell>
          <cell r="G51">
            <v>0</v>
          </cell>
          <cell r="H51">
            <v>138576.84601711316</v>
          </cell>
          <cell r="I51">
            <v>355692.85278977884</v>
          </cell>
          <cell r="J51">
            <v>861423.1539828867</v>
          </cell>
          <cell r="CR51">
            <v>15944.183832480385</v>
          </cell>
          <cell r="CS51">
            <v>15944.183832480385</v>
          </cell>
        </row>
        <row r="52">
          <cell r="A52">
            <v>32</v>
          </cell>
          <cell r="B52">
            <v>39022</v>
          </cell>
          <cell r="C52">
            <v>861423.1539828867</v>
          </cell>
          <cell r="D52">
            <v>15944.183832480385</v>
          </cell>
          <cell r="E52">
            <v>5398.9287224732143</v>
          </cell>
          <cell r="F52">
            <v>10545.255110007171</v>
          </cell>
          <cell r="G52">
            <v>0</v>
          </cell>
          <cell r="H52">
            <v>143975.77473958637</v>
          </cell>
          <cell r="I52">
            <v>366238.10789978603</v>
          </cell>
          <cell r="J52">
            <v>856024.22526041348</v>
          </cell>
          <cell r="CR52">
            <v>15944.183832480385</v>
          </cell>
          <cell r="CS52">
            <v>15944.183832480385</v>
          </cell>
        </row>
        <row r="53">
          <cell r="A53">
            <v>33</v>
          </cell>
          <cell r="B53">
            <v>39052</v>
          </cell>
          <cell r="C53">
            <v>856024.22526041348</v>
          </cell>
          <cell r="D53">
            <v>15944.183832480385</v>
          </cell>
          <cell r="E53">
            <v>5465.020608250823</v>
          </cell>
          <cell r="F53">
            <v>10479.163224229562</v>
          </cell>
          <cell r="G53">
            <v>0</v>
          </cell>
          <cell r="H53">
            <v>149440.79534783721</v>
          </cell>
          <cell r="I53">
            <v>376717.27112401562</v>
          </cell>
          <cell r="J53">
            <v>850559.20465216262</v>
          </cell>
          <cell r="CR53">
            <v>15944.183832480385</v>
          </cell>
          <cell r="CS53">
            <v>15944.183832480385</v>
          </cell>
        </row>
        <row r="54">
          <cell r="A54">
            <v>34</v>
          </cell>
          <cell r="B54">
            <v>39083</v>
          </cell>
          <cell r="C54">
            <v>850559.20465216262</v>
          </cell>
          <cell r="D54">
            <v>15944.183832480385</v>
          </cell>
          <cell r="E54">
            <v>5531.921568863494</v>
          </cell>
          <cell r="F54">
            <v>10412.262263616891</v>
          </cell>
          <cell r="G54">
            <v>0</v>
          </cell>
          <cell r="H54">
            <v>154972.71691670071</v>
          </cell>
          <cell r="I54">
            <v>387129.53338763252</v>
          </cell>
          <cell r="J54">
            <v>845027.28308329917</v>
          </cell>
          <cell r="CR54">
            <v>15944.183832480385</v>
          </cell>
          <cell r="CS54">
            <v>15944.183832480385</v>
          </cell>
        </row>
        <row r="55">
          <cell r="A55">
            <v>35</v>
          </cell>
          <cell r="B55">
            <v>39114</v>
          </cell>
          <cell r="C55">
            <v>845027.28308329917</v>
          </cell>
          <cell r="D55">
            <v>15944.183832480385</v>
          </cell>
          <cell r="E55">
            <v>5599.6415087356636</v>
          </cell>
          <cell r="F55">
            <v>10344.542323744721</v>
          </cell>
          <cell r="G55">
            <v>0</v>
          </cell>
          <cell r="H55">
            <v>160572.35842543637</v>
          </cell>
          <cell r="I55">
            <v>397474.07571137726</v>
          </cell>
          <cell r="J55">
            <v>839427.64157456346</v>
          </cell>
          <cell r="CR55">
            <v>15944.183832480385</v>
          </cell>
          <cell r="CS55">
            <v>15944.183832480385</v>
          </cell>
        </row>
        <row r="56">
          <cell r="A56">
            <v>36</v>
          </cell>
          <cell r="B56">
            <v>39142</v>
          </cell>
          <cell r="C56">
            <v>839427.64157456346</v>
          </cell>
          <cell r="D56">
            <v>15944.183832480385</v>
          </cell>
          <cell r="E56">
            <v>5668.1904535384365</v>
          </cell>
          <cell r="F56">
            <v>10275.993378941948</v>
          </cell>
          <cell r="G56">
            <v>0</v>
          </cell>
          <cell r="H56">
            <v>166240.54887897481</v>
          </cell>
          <cell r="I56">
            <v>407750.06909031922</v>
          </cell>
          <cell r="J56">
            <v>833759.45112102502</v>
          </cell>
          <cell r="CR56">
            <v>15944.183832480385</v>
          </cell>
          <cell r="CS56">
            <v>15944.183832480385</v>
          </cell>
        </row>
        <row r="57">
          <cell r="A57">
            <v>37</v>
          </cell>
          <cell r="B57">
            <v>39173</v>
          </cell>
          <cell r="C57">
            <v>833759.45112102502</v>
          </cell>
          <cell r="D57">
            <v>15944.183832480385</v>
          </cell>
          <cell r="E57">
            <v>5737.578551673836</v>
          </cell>
          <cell r="F57">
            <v>10206.605280806549</v>
          </cell>
          <cell r="H57">
            <v>171978.12743064863</v>
          </cell>
          <cell r="I57">
            <v>417956.67437112576</v>
          </cell>
          <cell r="J57">
            <v>828021.87256935122</v>
          </cell>
          <cell r="CR57">
            <v>15944.183832480385</v>
          </cell>
          <cell r="CS57">
            <v>15944.183832480385</v>
          </cell>
        </row>
        <row r="58">
          <cell r="A58">
            <v>38</v>
          </cell>
          <cell r="B58">
            <v>39203</v>
          </cell>
          <cell r="C58">
            <v>828021.87256935122</v>
          </cell>
          <cell r="D58">
            <v>15944.183832480385</v>
          </cell>
          <cell r="E58">
            <v>5807.8160757772439</v>
          </cell>
          <cell r="F58">
            <v>10136.367756703141</v>
          </cell>
          <cell r="H58">
            <v>177785.94350642589</v>
          </cell>
          <cell r="I58">
            <v>428093.04212782893</v>
          </cell>
          <cell r="J58">
            <v>822214.05649357394</v>
          </cell>
          <cell r="CR58">
            <v>15944.183832480385</v>
          </cell>
          <cell r="CS58">
            <v>15944.183832480385</v>
          </cell>
        </row>
        <row r="59">
          <cell r="A59">
            <v>39</v>
          </cell>
          <cell r="B59">
            <v>39234</v>
          </cell>
          <cell r="C59">
            <v>822214.05649357394</v>
          </cell>
          <cell r="D59">
            <v>15944.183832480385</v>
          </cell>
          <cell r="E59">
            <v>5878.913424238217</v>
          </cell>
          <cell r="F59">
            <v>10065.270408242168</v>
          </cell>
          <cell r="H59">
            <v>183664.8569306641</v>
          </cell>
          <cell r="I59">
            <v>438158.31253607111</v>
          </cell>
          <cell r="J59">
            <v>816335.14306933573</v>
          </cell>
          <cell r="CR59">
            <v>15944.183832480385</v>
          </cell>
          <cell r="CS59">
            <v>15944.183832480385</v>
          </cell>
        </row>
        <row r="60">
          <cell r="A60">
            <v>40</v>
          </cell>
          <cell r="B60">
            <v>39264</v>
          </cell>
          <cell r="C60">
            <v>816335.14306933573</v>
          </cell>
          <cell r="D60">
            <v>15944.183832480385</v>
          </cell>
          <cell r="E60">
            <v>5950.8811227399328</v>
          </cell>
          <cell r="F60">
            <v>9993.302709740452</v>
          </cell>
          <cell r="H60">
            <v>189615.73805340403</v>
          </cell>
          <cell r="I60">
            <v>448151.61524581158</v>
          </cell>
          <cell r="J60">
            <v>810384.26194659574</v>
          </cell>
          <cell r="CR60">
            <v>15944.183832480385</v>
          </cell>
          <cell r="CS60">
            <v>15944.183832480385</v>
          </cell>
        </row>
        <row r="61">
          <cell r="A61">
            <v>41</v>
          </cell>
          <cell r="B61">
            <v>39295</v>
          </cell>
          <cell r="C61">
            <v>810384.26194659574</v>
          </cell>
          <cell r="D61">
            <v>15944.183832480385</v>
          </cell>
          <cell r="E61">
            <v>6023.7298258174742</v>
          </cell>
          <cell r="F61">
            <v>9920.4540066629106</v>
          </cell>
          <cell r="H61">
            <v>195639.46787922151</v>
          </cell>
          <cell r="I61">
            <v>458072.06925247447</v>
          </cell>
          <cell r="J61">
            <v>804360.53212077823</v>
          </cell>
          <cell r="CR61">
            <v>15944.183832480385</v>
          </cell>
          <cell r="CS61">
            <v>15944.183832480385</v>
          </cell>
        </row>
        <row r="62">
          <cell r="A62">
            <v>42</v>
          </cell>
          <cell r="B62">
            <v>39326</v>
          </cell>
          <cell r="C62">
            <v>804360.53212077823</v>
          </cell>
          <cell r="D62">
            <v>15944.183832480385</v>
          </cell>
          <cell r="E62">
            <v>6097.4703184351911</v>
          </cell>
          <cell r="F62">
            <v>9846.7135140451937</v>
          </cell>
          <cell r="H62">
            <v>201736.93819765671</v>
          </cell>
          <cell r="I62">
            <v>467918.78276651964</v>
          </cell>
          <cell r="J62">
            <v>798263.061802343</v>
          </cell>
          <cell r="CR62">
            <v>15944.183832480385</v>
          </cell>
          <cell r="CS62">
            <v>15944.183832480385</v>
          </cell>
        </row>
        <row r="63">
          <cell r="A63">
            <v>43</v>
          </cell>
          <cell r="B63">
            <v>39356</v>
          </cell>
          <cell r="C63">
            <v>798263.061802343</v>
          </cell>
          <cell r="D63">
            <v>15944.183832480385</v>
          </cell>
          <cell r="E63">
            <v>6172.1135175833697</v>
          </cell>
          <cell r="F63">
            <v>9772.0703148970151</v>
          </cell>
          <cell r="H63">
            <v>207909.05171524009</v>
          </cell>
          <cell r="I63">
            <v>477690.85308141663</v>
          </cell>
          <cell r="J63">
            <v>792090.94828475965</v>
          </cell>
          <cell r="CR63">
            <v>15944.183832480385</v>
          </cell>
          <cell r="CS63">
            <v>15944.183832480385</v>
          </cell>
        </row>
        <row r="64">
          <cell r="A64">
            <v>44</v>
          </cell>
          <cell r="B64">
            <v>39387</v>
          </cell>
          <cell r="C64">
            <v>792090.94828475965</v>
          </cell>
          <cell r="D64">
            <v>15944.183832480385</v>
          </cell>
          <cell r="E64">
            <v>6247.6704738944518</v>
          </cell>
          <cell r="F64">
            <v>9696.513358585933</v>
          </cell>
          <cell r="H64">
            <v>214156.72218913454</v>
          </cell>
          <cell r="I64">
            <v>487387.36644000257</v>
          </cell>
          <cell r="J64">
            <v>785843.2778108652</v>
          </cell>
          <cell r="CR64">
            <v>15944.183832480385</v>
          </cell>
          <cell r="CS64">
            <v>15944.183832480385</v>
          </cell>
        </row>
        <row r="65">
          <cell r="A65">
            <v>45</v>
          </cell>
          <cell r="B65">
            <v>39417</v>
          </cell>
          <cell r="C65">
            <v>785843.2778108652</v>
          </cell>
          <cell r="D65">
            <v>15944.183832480385</v>
          </cell>
          <cell r="E65">
            <v>6324.1523732790429</v>
          </cell>
          <cell r="F65">
            <v>9620.0314592013419</v>
          </cell>
          <cell r="H65">
            <v>220480.87456241358</v>
          </cell>
          <cell r="I65">
            <v>497007.39789920393</v>
          </cell>
          <cell r="J65">
            <v>779519.1254375861</v>
          </cell>
          <cell r="CR65">
            <v>15944.183832480385</v>
          </cell>
          <cell r="CS65">
            <v>15944.183832480385</v>
          </cell>
        </row>
        <row r="66">
          <cell r="A66">
            <v>46</v>
          </cell>
          <cell r="B66">
            <v>39448</v>
          </cell>
          <cell r="C66">
            <v>779519.1254375861</v>
          </cell>
          <cell r="D66">
            <v>15944.183832480385</v>
          </cell>
          <cell r="E66">
            <v>6401.5705385819347</v>
          </cell>
          <cell r="F66">
            <v>9542.6132938984501</v>
          </cell>
          <cell r="H66">
            <v>226882.44510099551</v>
          </cell>
          <cell r="I66">
            <v>506550.0111931024</v>
          </cell>
          <cell r="J66">
            <v>773117.55489900417</v>
          </cell>
          <cell r="CR66">
            <v>15944.183832480385</v>
          </cell>
          <cell r="CS66">
            <v>15944.183832480385</v>
          </cell>
        </row>
        <row r="67">
          <cell r="A67">
            <v>47</v>
          </cell>
          <cell r="B67">
            <v>39479</v>
          </cell>
          <cell r="C67">
            <v>773117.55489900417</v>
          </cell>
          <cell r="D67">
            <v>15944.183832480385</v>
          </cell>
          <cell r="E67">
            <v>6479.9364312584075</v>
          </cell>
          <cell r="F67">
            <v>9464.2474012219773</v>
          </cell>
          <cell r="H67">
            <v>233362.38153225393</v>
          </cell>
          <cell r="I67">
            <v>516014.2585943244</v>
          </cell>
          <cell r="J67">
            <v>766637.61846774572</v>
          </cell>
          <cell r="CR67">
            <v>15944.183832480385</v>
          </cell>
          <cell r="CS67">
            <v>15944.183832480385</v>
          </cell>
        </row>
        <row r="68">
          <cell r="A68">
            <v>48</v>
          </cell>
          <cell r="B68">
            <v>39508</v>
          </cell>
          <cell r="C68">
            <v>766637.61846774572</v>
          </cell>
          <cell r="D68">
            <v>15944.183832480385</v>
          </cell>
          <cell r="E68">
            <v>6559.2616530710638</v>
          </cell>
          <cell r="F68">
            <v>9384.922179409321</v>
          </cell>
          <cell r="H68">
            <v>239921.643185325</v>
          </cell>
          <cell r="I68">
            <v>525399.18077373377</v>
          </cell>
          <cell r="J68">
            <v>760078.35681467468</v>
          </cell>
          <cell r="CR68">
            <v>15944.183832480385</v>
          </cell>
          <cell r="CS68">
            <v>15944.183832480385</v>
          </cell>
        </row>
        <row r="69">
          <cell r="A69">
            <v>49</v>
          </cell>
          <cell r="B69">
            <v>39539</v>
          </cell>
          <cell r="C69">
            <v>760078.35681467468</v>
          </cell>
          <cell r="D69">
            <v>15944.183832480385</v>
          </cell>
          <cell r="E69">
            <v>6639.5579478074087</v>
          </cell>
          <cell r="F69">
            <v>9304.6258846729761</v>
          </cell>
          <cell r="H69">
            <v>246561.20113313242</v>
          </cell>
          <cell r="I69">
            <v>534703.80665840674</v>
          </cell>
          <cell r="J69">
            <v>753438.79886686732</v>
          </cell>
          <cell r="CR69">
            <v>15944.183832480385</v>
          </cell>
          <cell r="CS69">
            <v>15944.183832480385</v>
          </cell>
        </row>
        <row r="70">
          <cell r="A70">
            <v>50</v>
          </cell>
          <cell r="B70">
            <v>39569</v>
          </cell>
          <cell r="C70">
            <v>753438.79886686732</v>
          </cell>
          <cell r="D70">
            <v>15944.183832480385</v>
          </cell>
          <cell r="E70">
            <v>6720.8372030184837</v>
          </cell>
          <cell r="F70">
            <v>9223.3466294619011</v>
          </cell>
          <cell r="H70">
            <v>253282.0383361509</v>
          </cell>
          <cell r="I70">
            <v>543927.1532878686</v>
          </cell>
          <cell r="J70">
            <v>746717.96166384884</v>
          </cell>
          <cell r="CR70">
            <v>15944.183832480385</v>
          </cell>
          <cell r="CS70">
            <v>15944.183832480385</v>
          </cell>
        </row>
        <row r="71">
          <cell r="A71">
            <v>51</v>
          </cell>
          <cell r="B71">
            <v>39600</v>
          </cell>
          <cell r="C71">
            <v>746717.96166384884</v>
          </cell>
          <cell r="D71">
            <v>15944.183832480385</v>
          </cell>
          <cell r="E71">
            <v>6803.1114517787682</v>
          </cell>
          <cell r="F71">
            <v>9141.0723807016166</v>
          </cell>
          <cell r="H71">
            <v>260085.14978792967</v>
          </cell>
          <cell r="I71">
            <v>553068.22566857026</v>
          </cell>
          <cell r="J71">
            <v>739914.85021207004</v>
          </cell>
          <cell r="CR71">
            <v>15944.183832480385</v>
          </cell>
          <cell r="CS71">
            <v>15944.183832480385</v>
          </cell>
        </row>
        <row r="72">
          <cell r="A72">
            <v>52</v>
          </cell>
          <cell r="B72">
            <v>39630</v>
          </cell>
          <cell r="C72">
            <v>739914.85021207004</v>
          </cell>
          <cell r="D72">
            <v>15944.183832480385</v>
          </cell>
          <cell r="E72">
            <v>6886.3928744676268</v>
          </cell>
          <cell r="F72">
            <v>9057.790958012758</v>
          </cell>
          <cell r="H72">
            <v>266971.54266239732</v>
          </cell>
          <cell r="I72">
            <v>562126.01662658306</v>
          </cell>
          <cell r="J72">
            <v>733028.45733760239</v>
          </cell>
          <cell r="CR72">
            <v>15944.183832480385</v>
          </cell>
          <cell r="CS72">
            <v>15944.183832480385</v>
          </cell>
        </row>
        <row r="73">
          <cell r="A73">
            <v>53</v>
          </cell>
          <cell r="B73">
            <v>39661</v>
          </cell>
          <cell r="C73">
            <v>733028.45733760239</v>
          </cell>
          <cell r="D73">
            <v>15944.183832480385</v>
          </cell>
          <cell r="E73">
            <v>6970.6938005725679</v>
          </cell>
          <cell r="F73">
            <v>8973.490031907817</v>
          </cell>
          <cell r="H73">
            <v>273942.23646296992</v>
          </cell>
          <cell r="I73">
            <v>571099.50665849086</v>
          </cell>
          <cell r="J73">
            <v>726057.76353702985</v>
          </cell>
          <cell r="CR73">
            <v>15944.183832480385</v>
          </cell>
          <cell r="CS73">
            <v>15944.183832480385</v>
          </cell>
        </row>
        <row r="74">
          <cell r="A74">
            <v>54</v>
          </cell>
          <cell r="B74">
            <v>39692</v>
          </cell>
          <cell r="C74">
            <v>726057.76353702985</v>
          </cell>
          <cell r="D74">
            <v>15944.183832480385</v>
          </cell>
          <cell r="E74">
            <v>7056.0267105145776</v>
          </cell>
          <cell r="F74">
            <v>8888.1571219658072</v>
          </cell>
          <cell r="H74">
            <v>280998.26317348448</v>
          </cell>
          <cell r="I74">
            <v>579987.66378045664</v>
          </cell>
          <cell r="J74">
            <v>719001.73682651529</v>
          </cell>
          <cell r="CR74">
            <v>15944.183832480385</v>
          </cell>
          <cell r="CS74">
            <v>15944.183832480385</v>
          </cell>
        </row>
        <row r="75">
          <cell r="A75">
            <v>55</v>
          </cell>
          <cell r="B75">
            <v>39722</v>
          </cell>
          <cell r="C75">
            <v>719001.73682651529</v>
          </cell>
          <cell r="D75">
            <v>15944.183832480385</v>
          </cell>
          <cell r="E75">
            <v>7142.4042374957935</v>
          </cell>
          <cell r="F75">
            <v>8801.7795949845913</v>
          </cell>
          <cell r="H75">
            <v>288140.66741098027</v>
          </cell>
          <cell r="I75">
            <v>588789.44337544125</v>
          </cell>
          <cell r="J75">
            <v>711859.33258901956</v>
          </cell>
          <cell r="CR75">
            <v>15944.183832480385</v>
          </cell>
          <cell r="CS75">
            <v>15944.183832480385</v>
          </cell>
        </row>
        <row r="76">
          <cell r="A76">
            <v>56</v>
          </cell>
          <cell r="B76">
            <v>39753</v>
          </cell>
          <cell r="C76">
            <v>711859.33258901956</v>
          </cell>
          <cell r="D76">
            <v>15944.183832480385</v>
          </cell>
          <cell r="E76">
            <v>7229.8391693698031</v>
          </cell>
          <cell r="F76">
            <v>8714.3446631105817</v>
          </cell>
          <cell r="H76">
            <v>295370.50658035005</v>
          </cell>
          <cell r="I76">
            <v>597503.78803855181</v>
          </cell>
          <cell r="J76">
            <v>704629.49341964978</v>
          </cell>
          <cell r="CR76">
            <v>15944.183832480385</v>
          </cell>
          <cell r="CS76">
            <v>15944.183832480385</v>
          </cell>
        </row>
        <row r="77">
          <cell r="A77">
            <v>57</v>
          </cell>
          <cell r="B77">
            <v>39783</v>
          </cell>
          <cell r="C77">
            <v>704629.49341964978</v>
          </cell>
          <cell r="D77">
            <v>15944.183832480385</v>
          </cell>
          <cell r="E77">
            <v>7318.344450534838</v>
          </cell>
          <cell r="F77">
            <v>8625.8393819455468</v>
          </cell>
          <cell r="H77">
            <v>302688.85103088489</v>
          </cell>
          <cell r="I77">
            <v>606129.62742049736</v>
          </cell>
          <cell r="J77">
            <v>697311.14896911499</v>
          </cell>
          <cell r="CR77">
            <v>15944.183832480385</v>
          </cell>
          <cell r="CS77">
            <v>15944.183832480385</v>
          </cell>
        </row>
        <row r="78">
          <cell r="A78">
            <v>58</v>
          </cell>
          <cell r="B78">
            <v>39814</v>
          </cell>
          <cell r="C78">
            <v>697311.14896911499</v>
          </cell>
          <cell r="D78">
            <v>15944.183832480385</v>
          </cell>
          <cell r="E78">
            <v>7407.9331838501348</v>
          </cell>
          <cell r="F78">
            <v>8536.25064863025</v>
          </cell>
          <cell r="H78">
            <v>310096.78421473503</v>
          </cell>
          <cell r="I78">
            <v>614665.87806912756</v>
          </cell>
          <cell r="J78">
            <v>689903.21578526485</v>
          </cell>
          <cell r="CR78">
            <v>15944.183832480385</v>
          </cell>
          <cell r="CS78">
            <v>15944.183832480385</v>
          </cell>
        </row>
        <row r="79">
          <cell r="A79">
            <v>59</v>
          </cell>
          <cell r="B79">
            <v>39845</v>
          </cell>
          <cell r="C79">
            <v>689903.21578526485</v>
          </cell>
          <cell r="D79">
            <v>15944.183832480385</v>
          </cell>
          <cell r="E79">
            <v>7498.6186325757662</v>
          </cell>
          <cell r="F79">
            <v>8445.5651999046186</v>
          </cell>
          <cell r="H79">
            <v>317595.40284731082</v>
          </cell>
          <cell r="I79">
            <v>623111.44326903217</v>
          </cell>
          <cell r="J79">
            <v>682404.59715268912</v>
          </cell>
          <cell r="CR79">
            <v>15944.183832480385</v>
          </cell>
          <cell r="CS79">
            <v>15944.183832480385</v>
          </cell>
        </row>
        <row r="80">
          <cell r="A80">
            <v>60</v>
          </cell>
          <cell r="B80">
            <v>39873</v>
          </cell>
          <cell r="C80">
            <v>682404.59715268912</v>
          </cell>
          <cell r="D80">
            <v>15944.183832480385</v>
          </cell>
          <cell r="E80">
            <v>7590.4142223362142</v>
          </cell>
          <cell r="F80">
            <v>8353.7696101441707</v>
          </cell>
          <cell r="H80">
            <v>325185.81706964702</v>
          </cell>
          <cell r="I80">
            <v>631465.21287917637</v>
          </cell>
          <cell r="J80">
            <v>674814.18293035286</v>
          </cell>
          <cell r="CR80">
            <v>15944.183832480385</v>
          </cell>
          <cell r="CS80">
            <v>15944.183832480385</v>
          </cell>
        </row>
        <row r="81">
          <cell r="A81">
            <v>61</v>
          </cell>
          <cell r="B81">
            <v>39904</v>
          </cell>
          <cell r="C81">
            <v>674814.18293035286</v>
          </cell>
          <cell r="D81">
            <v>15944.183832480385</v>
          </cell>
          <cell r="E81">
            <v>7683.3335431079813</v>
          </cell>
          <cell r="F81">
            <v>8260.8502893724035</v>
          </cell>
          <cell r="H81">
            <v>332869.15061275498</v>
          </cell>
          <cell r="I81">
            <v>639726.06316854875</v>
          </cell>
          <cell r="J81">
            <v>667130.8493872449</v>
          </cell>
          <cell r="CR81">
            <v>15944.183832480385</v>
          </cell>
          <cell r="CS81">
            <v>15944.183832480385</v>
          </cell>
        </row>
        <row r="82">
          <cell r="A82">
            <v>62</v>
          </cell>
          <cell r="B82">
            <v>39934</v>
          </cell>
          <cell r="C82">
            <v>667130.8493872449</v>
          </cell>
          <cell r="D82">
            <v>15944.183832480385</v>
          </cell>
          <cell r="E82">
            <v>7777.3903512315283</v>
          </cell>
          <cell r="F82">
            <v>8166.7934812488566</v>
          </cell>
          <cell r="H82">
            <v>340646.54096398648</v>
          </cell>
          <cell r="I82">
            <v>647892.85664979764</v>
          </cell>
          <cell r="J82">
            <v>659353.45903601334</v>
          </cell>
          <cell r="CR82">
            <v>15944.183832480385</v>
          </cell>
          <cell r="CS82">
            <v>15944.183832480385</v>
          </cell>
        </row>
        <row r="83">
          <cell r="A83">
            <v>63</v>
          </cell>
          <cell r="B83">
            <v>39965</v>
          </cell>
          <cell r="C83">
            <v>659353.45903601334</v>
          </cell>
          <cell r="D83">
            <v>15944.183832480385</v>
          </cell>
          <cell r="E83">
            <v>7872.5985714478547</v>
          </cell>
          <cell r="F83">
            <v>8071.5852610325301</v>
          </cell>
          <cell r="H83">
            <v>348519.13953543431</v>
          </cell>
          <cell r="I83">
            <v>655964.44191083021</v>
          </cell>
          <cell r="J83">
            <v>651480.86046456546</v>
          </cell>
          <cell r="CR83">
            <v>15944.183832480385</v>
          </cell>
          <cell r="CS83">
            <v>15944.183832480385</v>
          </cell>
        </row>
        <row r="84">
          <cell r="A84">
            <v>64</v>
          </cell>
          <cell r="B84">
            <v>39995</v>
          </cell>
          <cell r="C84">
            <v>651480.86046456546</v>
          </cell>
          <cell r="D84">
            <v>15944.183832480385</v>
          </cell>
          <cell r="E84">
            <v>7968.9722989599959</v>
          </cell>
          <cell r="F84">
            <v>7975.2115335203889</v>
          </cell>
          <cell r="H84">
            <v>356488.11183439428</v>
          </cell>
          <cell r="I84">
            <v>663939.65344435058</v>
          </cell>
          <cell r="J84">
            <v>643511.88816560549</v>
          </cell>
          <cell r="CR84">
            <v>15944.183832480385</v>
          </cell>
          <cell r="CS84">
            <v>15944.183832480385</v>
          </cell>
        </row>
        <row r="85">
          <cell r="A85">
            <v>65</v>
          </cell>
          <cell r="B85">
            <v>40026</v>
          </cell>
          <cell r="C85">
            <v>643511.88816560549</v>
          </cell>
          <cell r="D85">
            <v>15944.183832480385</v>
          </cell>
          <cell r="E85">
            <v>8066.5258015197642</v>
          </cell>
          <cell r="F85">
            <v>7877.6580309606206</v>
          </cell>
          <cell r="H85">
            <v>364554.63763591403</v>
          </cell>
          <cell r="I85">
            <v>671817.31147531117</v>
          </cell>
          <cell r="J85">
            <v>635445.36236408574</v>
          </cell>
          <cell r="CR85">
            <v>15944.183832480385</v>
          </cell>
          <cell r="CS85">
            <v>15944.183832480385</v>
          </cell>
        </row>
        <row r="86">
          <cell r="A86">
            <v>66</v>
          </cell>
          <cell r="B86">
            <v>40057</v>
          </cell>
          <cell r="C86">
            <v>635445.36236408574</v>
          </cell>
          <cell r="D86">
            <v>15944.183832480385</v>
          </cell>
          <cell r="E86">
            <v>8165.2735215400344</v>
          </cell>
          <cell r="F86">
            <v>7778.9103109403504</v>
          </cell>
          <cell r="H86">
            <v>372719.91115745407</v>
          </cell>
          <cell r="I86">
            <v>679596.22178625152</v>
          </cell>
          <cell r="J86">
            <v>627280.08884254575</v>
          </cell>
          <cell r="CR86">
            <v>15944.183832480385</v>
          </cell>
          <cell r="CS86">
            <v>15944.183832480385</v>
          </cell>
        </row>
        <row r="87">
          <cell r="A87">
            <v>67</v>
          </cell>
          <cell r="B87">
            <v>40087</v>
          </cell>
          <cell r="C87">
            <v>627280.08884254575</v>
          </cell>
          <cell r="D87">
            <v>15944.183832480385</v>
          </cell>
          <cell r="E87">
            <v>8265.2300782328875</v>
          </cell>
          <cell r="F87">
            <v>7678.9537542474973</v>
          </cell>
          <cell r="H87">
            <v>380985.14123568696</v>
          </cell>
          <cell r="I87">
            <v>687275.17554049904</v>
          </cell>
          <cell r="J87">
            <v>619014.85876431281</v>
          </cell>
          <cell r="CR87">
            <v>15944.183832480385</v>
          </cell>
          <cell r="CS87">
            <v>15944.183832480385</v>
          </cell>
        </row>
        <row r="88">
          <cell r="A88">
            <v>68</v>
          </cell>
          <cell r="B88">
            <v>40118</v>
          </cell>
          <cell r="C88">
            <v>619014.85876431281</v>
          </cell>
          <cell r="D88">
            <v>15944.183832480383</v>
          </cell>
          <cell r="E88">
            <v>8366.4102697739218</v>
          </cell>
          <cell r="F88">
            <v>7577.7735627064621</v>
          </cell>
          <cell r="H88">
            <v>389351.55150546087</v>
          </cell>
          <cell r="I88">
            <v>694852.94910320546</v>
          </cell>
          <cell r="J88">
            <v>610648.4484945389</v>
          </cell>
          <cell r="CR88">
            <v>15944.183832480385</v>
          </cell>
          <cell r="CS88">
            <v>15944.183832480385</v>
          </cell>
        </row>
        <row r="89">
          <cell r="A89">
            <v>69</v>
          </cell>
          <cell r="B89">
            <v>40148</v>
          </cell>
          <cell r="C89">
            <v>610648.4484945389</v>
          </cell>
          <cell r="D89">
            <v>15944.183832480387</v>
          </cell>
          <cell r="E89">
            <v>8468.8290754930713</v>
          </cell>
          <cell r="F89">
            <v>7475.3547569873144</v>
          </cell>
          <cell r="H89">
            <v>397820.38058095396</v>
          </cell>
          <cell r="I89">
            <v>702328.30386019277</v>
          </cell>
          <cell r="J89">
            <v>602179.61941904586</v>
          </cell>
          <cell r="CR89">
            <v>15944.183832480385</v>
          </cell>
          <cell r="CS89">
            <v>15944.183832480385</v>
          </cell>
        </row>
        <row r="90">
          <cell r="A90">
            <v>70</v>
          </cell>
          <cell r="B90">
            <v>40179</v>
          </cell>
          <cell r="C90">
            <v>602179.61941904586</v>
          </cell>
          <cell r="D90">
            <v>15944.183832480383</v>
          </cell>
          <cell r="E90">
            <v>8572.5016580922311</v>
          </cell>
          <cell r="F90">
            <v>7371.6821743881528</v>
          </cell>
          <cell r="H90">
            <v>406392.88223904622</v>
          </cell>
          <cell r="I90">
            <v>709699.98603458097</v>
          </cell>
          <cell r="J90">
            <v>593607.11776095361</v>
          </cell>
          <cell r="CR90">
            <v>15944.183832480385</v>
          </cell>
          <cell r="CS90">
            <v>15944.183832480385</v>
          </cell>
        </row>
        <row r="91">
          <cell r="A91">
            <v>71</v>
          </cell>
          <cell r="B91">
            <v>40210</v>
          </cell>
          <cell r="C91">
            <v>593607.11776095361</v>
          </cell>
          <cell r="D91">
            <v>15944.183832480387</v>
          </cell>
          <cell r="E91">
            <v>8677.4433658900452</v>
          </cell>
          <cell r="F91">
            <v>7266.7404665903405</v>
          </cell>
          <cell r="H91">
            <v>415070.32560493628</v>
          </cell>
          <cell r="I91">
            <v>716966.72650117136</v>
          </cell>
          <cell r="J91">
            <v>584929.67439506354</v>
          </cell>
          <cell r="CR91">
            <v>15944.183832480385</v>
          </cell>
          <cell r="CS91">
            <v>15944.183832480385</v>
          </cell>
        </row>
        <row r="92">
          <cell r="A92">
            <v>72</v>
          </cell>
          <cell r="B92">
            <v>40238</v>
          </cell>
          <cell r="C92">
            <v>584929.67439506354</v>
          </cell>
          <cell r="D92">
            <v>15944.183832480385</v>
          </cell>
          <cell r="E92">
            <v>8783.6697350941486</v>
          </cell>
          <cell r="F92">
            <v>7160.5140973862362</v>
          </cell>
          <cell r="H92">
            <v>423853.99534003041</v>
          </cell>
          <cell r="I92">
            <v>724127.24059855763</v>
          </cell>
          <cell r="J92">
            <v>576146.00465996936</v>
          </cell>
          <cell r="CR92">
            <v>15944.183832480385</v>
          </cell>
          <cell r="CS92">
            <v>15944.183832480385</v>
          </cell>
        </row>
        <row r="93">
          <cell r="A93">
            <v>73</v>
          </cell>
          <cell r="B93">
            <v>40269</v>
          </cell>
          <cell r="C93">
            <v>576146.00465996936</v>
          </cell>
          <cell r="D93">
            <v>15944.183832480383</v>
          </cell>
          <cell r="E93">
            <v>8891.1964921012586</v>
          </cell>
          <cell r="F93">
            <v>7052.9873403791253</v>
          </cell>
          <cell r="H93">
            <v>432745.19183213165</v>
          </cell>
          <cell r="I93">
            <v>731180.22793893679</v>
          </cell>
          <cell r="J93">
            <v>567254.80816786806</v>
          </cell>
          <cell r="CR93">
            <v>15944.183832480385</v>
          </cell>
          <cell r="CS93">
            <v>15944.183832480385</v>
          </cell>
        </row>
        <row r="94">
          <cell r="A94">
            <v>74</v>
          </cell>
          <cell r="B94">
            <v>40299</v>
          </cell>
          <cell r="C94">
            <v>567254.80816786806</v>
          </cell>
          <cell r="D94">
            <v>15944.183832480385</v>
          </cell>
          <cell r="E94">
            <v>9000.0395558254004</v>
          </cell>
          <cell r="F94">
            <v>6944.1442766549844</v>
          </cell>
          <cell r="H94">
            <v>441745.23138795706</v>
          </cell>
          <cell r="I94">
            <v>738124.37221559172</v>
          </cell>
          <cell r="J94">
            <v>558254.76861204265</v>
          </cell>
          <cell r="CR94">
            <v>15944.183832480385</v>
          </cell>
          <cell r="CS94">
            <v>15944.183832480385</v>
          </cell>
        </row>
        <row r="95">
          <cell r="A95">
            <v>75</v>
          </cell>
          <cell r="B95">
            <v>40330</v>
          </cell>
          <cell r="C95">
            <v>558254.76861204265</v>
          </cell>
          <cell r="D95">
            <v>15944.183832480385</v>
          </cell>
          <cell r="E95">
            <v>9110.2150400546288</v>
          </cell>
          <cell r="F95">
            <v>6833.968792425756</v>
          </cell>
          <cell r="H95">
            <v>450855.4464280117</v>
          </cell>
          <cell r="I95">
            <v>744958.34100801742</v>
          </cell>
          <cell r="J95">
            <v>549144.55357198801</v>
          </cell>
          <cell r="CR95">
            <v>15944.183832480385</v>
          </cell>
          <cell r="CS95">
            <v>15944.183832480385</v>
          </cell>
        </row>
        <row r="96">
          <cell r="A96">
            <v>76</v>
          </cell>
          <cell r="B96">
            <v>40360</v>
          </cell>
          <cell r="C96">
            <v>549144.55357198801</v>
          </cell>
          <cell r="D96">
            <v>15944.183832480385</v>
          </cell>
          <cell r="E96">
            <v>9221.7392558366319</v>
          </cell>
          <cell r="F96">
            <v>6722.444576643753</v>
          </cell>
          <cell r="H96">
            <v>460077.18568384834</v>
          </cell>
          <cell r="I96">
            <v>751680.78558466118</v>
          </cell>
          <cell r="J96">
            <v>539922.81431615143</v>
          </cell>
          <cell r="CR96">
            <v>15944.183832480385</v>
          </cell>
          <cell r="CS96">
            <v>15944.183832480385</v>
          </cell>
        </row>
        <row r="97">
          <cell r="A97">
            <v>77</v>
          </cell>
          <cell r="B97">
            <v>40391</v>
          </cell>
          <cell r="C97">
            <v>539922.81431615143</v>
          </cell>
          <cell r="D97">
            <v>15944.183832480383</v>
          </cell>
          <cell r="E97">
            <v>9334.6287138934968</v>
          </cell>
          <cell r="F97">
            <v>6609.5551185868871</v>
          </cell>
          <cell r="H97">
            <v>469411.81439774181</v>
          </cell>
          <cell r="I97">
            <v>758290.34070324805</v>
          </cell>
          <cell r="J97">
            <v>530588.18560225796</v>
          </cell>
          <cell r="CR97">
            <v>15944.183832480385</v>
          </cell>
          <cell r="CS97">
            <v>15944.183832480385</v>
          </cell>
        </row>
        <row r="98">
          <cell r="A98">
            <v>78</v>
          </cell>
          <cell r="B98">
            <v>40422</v>
          </cell>
          <cell r="C98">
            <v>530588.18560225796</v>
          </cell>
          <cell r="D98">
            <v>15944.183832480387</v>
          </cell>
          <cell r="E98">
            <v>9448.9001270660774</v>
          </cell>
          <cell r="F98">
            <v>6495.2837054143083</v>
          </cell>
          <cell r="H98">
            <v>478860.71452480787</v>
          </cell>
          <cell r="I98">
            <v>764785.62440866232</v>
          </cell>
          <cell r="J98">
            <v>521139.28547519189</v>
          </cell>
          <cell r="CR98">
            <v>15944.183832480385</v>
          </cell>
          <cell r="CS98">
            <v>15944.183832480385</v>
          </cell>
        </row>
        <row r="99">
          <cell r="A99">
            <v>79</v>
          </cell>
          <cell r="B99">
            <v>40452</v>
          </cell>
          <cell r="C99">
            <v>521139.28547519189</v>
          </cell>
          <cell r="D99">
            <v>15944.183832480385</v>
          </cell>
          <cell r="E99">
            <v>9564.5704127882436</v>
          </cell>
          <cell r="F99">
            <v>6379.6134196921412</v>
          </cell>
          <cell r="H99">
            <v>488425.28493759612</v>
          </cell>
          <cell r="I99">
            <v>771165.23782835447</v>
          </cell>
          <cell r="J99">
            <v>511574.71506240364</v>
          </cell>
          <cell r="CR99">
            <v>15944.183832480385</v>
          </cell>
          <cell r="CS99">
            <v>15944.183832480385</v>
          </cell>
        </row>
        <row r="100">
          <cell r="A100">
            <v>80</v>
          </cell>
          <cell r="B100">
            <v>40483</v>
          </cell>
          <cell r="C100">
            <v>511574.71506240364</v>
          </cell>
          <cell r="D100">
            <v>15944.183832480387</v>
          </cell>
          <cell r="E100">
            <v>9681.6566955914604</v>
          </cell>
          <cell r="F100">
            <v>6262.5271368889253</v>
          </cell>
          <cell r="H100">
            <v>498106.94163318758</v>
          </cell>
          <cell r="I100">
            <v>777427.7649652434</v>
          </cell>
          <cell r="J100">
            <v>501893.05836681218</v>
          </cell>
          <cell r="CR100">
            <v>15944.183832480385</v>
          </cell>
          <cell r="CS100">
            <v>15944.183832480385</v>
          </cell>
        </row>
        <row r="101">
          <cell r="A101">
            <v>81</v>
          </cell>
          <cell r="B101">
            <v>40513</v>
          </cell>
          <cell r="C101">
            <v>501893.05836681218</v>
          </cell>
          <cell r="D101">
            <v>15944.183832480383</v>
          </cell>
          <cell r="E101">
            <v>9800.1763096399918</v>
          </cell>
          <cell r="F101">
            <v>6144.0075228403921</v>
          </cell>
          <cell r="H101">
            <v>507907.11794282758</v>
          </cell>
          <cell r="I101">
            <v>783571.77248808381</v>
          </cell>
          <cell r="J101">
            <v>492092.88205717219</v>
          </cell>
          <cell r="CR101">
            <v>15944.183832480385</v>
          </cell>
          <cell r="CS101">
            <v>15944.183832480385</v>
          </cell>
        </row>
        <row r="102">
          <cell r="A102">
            <v>82</v>
          </cell>
          <cell r="B102">
            <v>40544</v>
          </cell>
          <cell r="C102">
            <v>492092.88205717219</v>
          </cell>
          <cell r="D102">
            <v>15944.183832480385</v>
          </cell>
          <cell r="E102">
            <v>9920.1468012971691</v>
          </cell>
          <cell r="F102">
            <v>6024.0370311832157</v>
          </cell>
          <cell r="H102">
            <v>517827.26474412472</v>
          </cell>
          <cell r="I102">
            <v>789595.80951926706</v>
          </cell>
          <cell r="J102">
            <v>482172.73525587504</v>
          </cell>
          <cell r="CR102">
            <v>15944.183832480385</v>
          </cell>
          <cell r="CS102">
            <v>15944.183832480385</v>
          </cell>
        </row>
        <row r="103">
          <cell r="A103">
            <v>83</v>
          </cell>
          <cell r="B103">
            <v>40575</v>
          </cell>
          <cell r="C103">
            <v>482172.73525587504</v>
          </cell>
          <cell r="D103">
            <v>15944.183832480385</v>
          </cell>
          <cell r="E103">
            <v>10041.585931723048</v>
          </cell>
          <cell r="F103">
            <v>5902.5979007573369</v>
          </cell>
          <cell r="H103">
            <v>527868.85067584773</v>
          </cell>
          <cell r="I103">
            <v>795498.40742002439</v>
          </cell>
          <cell r="J103">
            <v>472131.14932415198</v>
          </cell>
          <cell r="CR103">
            <v>15944.183832480385</v>
          </cell>
          <cell r="CS103">
            <v>15944.183832480385</v>
          </cell>
        </row>
        <row r="104">
          <cell r="A104">
            <v>84</v>
          </cell>
          <cell r="B104">
            <v>40603</v>
          </cell>
          <cell r="C104">
            <v>472131.14932415198</v>
          </cell>
          <cell r="D104">
            <v>15944.183832480387</v>
          </cell>
          <cell r="E104">
            <v>10164.511679503892</v>
          </cell>
          <cell r="F104">
            <v>5779.6721529764936</v>
          </cell>
          <cell r="H104">
            <v>538033.36235535168</v>
          </cell>
          <cell r="I104">
            <v>801278.0795730009</v>
          </cell>
          <cell r="J104">
            <v>461966.63764464809</v>
          </cell>
          <cell r="CR104">
            <v>15944.183832480385</v>
          </cell>
          <cell r="CS104">
            <v>15944.183832480385</v>
          </cell>
        </row>
        <row r="105">
          <cell r="A105">
            <v>85</v>
          </cell>
          <cell r="B105">
            <v>40634</v>
          </cell>
          <cell r="C105">
            <v>461966.63764464809</v>
          </cell>
          <cell r="D105">
            <v>15944.183832480383</v>
          </cell>
          <cell r="E105">
            <v>10288.942243313817</v>
          </cell>
          <cell r="F105">
            <v>5655.2415891665669</v>
          </cell>
          <cell r="H105">
            <v>548322.30459866545</v>
          </cell>
          <cell r="I105">
            <v>806933.32116216747</v>
          </cell>
          <cell r="J105">
            <v>451677.69540133426</v>
          </cell>
          <cell r="CR105">
            <v>15944.183832480385</v>
          </cell>
          <cell r="CS105">
            <v>15944.183832480385</v>
          </cell>
        </row>
        <row r="106">
          <cell r="A106">
            <v>86</v>
          </cell>
          <cell r="B106">
            <v>40664</v>
          </cell>
          <cell r="C106">
            <v>451677.69540133426</v>
          </cell>
          <cell r="D106">
            <v>15944.183832480385</v>
          </cell>
          <cell r="E106">
            <v>10414.896044609051</v>
          </cell>
          <cell r="F106">
            <v>5529.2877878713334</v>
          </cell>
          <cell r="H106">
            <v>558737.20064327447</v>
          </cell>
          <cell r="I106">
            <v>812462.60895003879</v>
          </cell>
          <cell r="J106">
            <v>441262.79935672518</v>
          </cell>
          <cell r="CR106">
            <v>15944.183832480385</v>
          </cell>
          <cell r="CS106">
            <v>15944.183832480385</v>
          </cell>
        </row>
        <row r="107">
          <cell r="A107">
            <v>87</v>
          </cell>
          <cell r="B107">
            <v>40695</v>
          </cell>
          <cell r="C107">
            <v>441262.79935672518</v>
          </cell>
          <cell r="D107">
            <v>15944.183832480385</v>
          </cell>
          <cell r="E107">
            <v>10542.391730355141</v>
          </cell>
          <cell r="F107">
            <v>5401.7921021252441</v>
          </cell>
          <cell r="H107">
            <v>569279.59237362957</v>
          </cell>
          <cell r="I107">
            <v>817864.40105216403</v>
          </cell>
          <cell r="J107">
            <v>430720.40762637003</v>
          </cell>
          <cell r="CR107">
            <v>15944.183832480385</v>
          </cell>
          <cell r="CS107">
            <v>15944.183832480385</v>
          </cell>
        </row>
        <row r="108">
          <cell r="A108">
            <v>88</v>
          </cell>
          <cell r="B108">
            <v>40725</v>
          </cell>
          <cell r="C108">
            <v>430720.40762637003</v>
          </cell>
          <cell r="D108">
            <v>15944.183832480387</v>
          </cell>
          <cell r="E108">
            <v>10671.448175787573</v>
          </cell>
          <cell r="F108">
            <v>5272.7356566928129</v>
          </cell>
          <cell r="H108">
            <v>579951.04054941714</v>
          </cell>
          <cell r="I108">
            <v>823137.13670885679</v>
          </cell>
          <cell r="J108">
            <v>420048.95945058245</v>
          </cell>
          <cell r="CR108">
            <v>15944.183832480385</v>
          </cell>
          <cell r="CS108">
            <v>15944.183832480385</v>
          </cell>
        </row>
        <row r="109">
          <cell r="A109">
            <v>89</v>
          </cell>
          <cell r="B109">
            <v>40756</v>
          </cell>
          <cell r="C109">
            <v>420048.95945058245</v>
          </cell>
          <cell r="D109">
            <v>15944.183832480387</v>
          </cell>
          <cell r="E109">
            <v>10802.084487206172</v>
          </cell>
          <cell r="F109">
            <v>5142.0993452742141</v>
          </cell>
          <cell r="H109">
            <v>590753.12503662333</v>
          </cell>
          <cell r="I109">
            <v>828279.23605413106</v>
          </cell>
          <cell r="J109">
            <v>409246.87496337626</v>
          </cell>
          <cell r="CR109">
            <v>15944.183832480385</v>
          </cell>
          <cell r="CS109">
            <v>15944.183832480385</v>
          </cell>
        </row>
        <row r="110">
          <cell r="A110">
            <v>90</v>
          </cell>
          <cell r="B110">
            <v>40787</v>
          </cell>
          <cell r="C110">
            <v>409246.87496337626</v>
          </cell>
          <cell r="D110">
            <v>15944.183832480387</v>
          </cell>
          <cell r="E110">
            <v>10934.320004803722</v>
          </cell>
          <cell r="F110">
            <v>5009.8638276766642</v>
          </cell>
          <cell r="H110">
            <v>601687.44504142704</v>
          </cell>
          <cell r="I110">
            <v>833289.09988180769</v>
          </cell>
          <cell r="J110">
            <v>398312.55495857255</v>
          </cell>
          <cell r="CR110">
            <v>15944.183832480385</v>
          </cell>
          <cell r="CS110">
            <v>15944.183832480385</v>
          </cell>
        </row>
        <row r="111">
          <cell r="A111">
            <v>91</v>
          </cell>
          <cell r="B111">
            <v>40817</v>
          </cell>
          <cell r="C111">
            <v>398312.55495857255</v>
          </cell>
          <cell r="D111">
            <v>15944.183832480383</v>
          </cell>
          <cell r="E111">
            <v>11068.174305529192</v>
          </cell>
          <cell r="F111">
            <v>4876.0095269511921</v>
          </cell>
          <cell r="H111">
            <v>612755.61934695626</v>
          </cell>
          <cell r="I111">
            <v>838165.10940875893</v>
          </cell>
          <cell r="J111">
            <v>387244.38065304334</v>
          </cell>
          <cell r="CR111">
            <v>15944.183832480385</v>
          </cell>
          <cell r="CS111">
            <v>15944.183832480385</v>
          </cell>
        </row>
        <row r="112">
          <cell r="A112">
            <v>92</v>
          </cell>
          <cell r="B112">
            <v>40848</v>
          </cell>
          <cell r="C112">
            <v>387244.38065304334</v>
          </cell>
          <cell r="D112">
            <v>15944.183832480387</v>
          </cell>
          <cell r="E112">
            <v>11203.667205986047</v>
          </cell>
          <cell r="F112">
            <v>4740.5166264943391</v>
          </cell>
          <cell r="H112">
            <v>623959.28655294236</v>
          </cell>
          <cell r="I112">
            <v>842905.62603525328</v>
          </cell>
          <cell r="J112">
            <v>376040.71344705729</v>
          </cell>
          <cell r="CR112">
            <v>15944.183832480385</v>
          </cell>
          <cell r="CS112">
            <v>15944.183832480385</v>
          </cell>
        </row>
        <row r="113">
          <cell r="A113">
            <v>93</v>
          </cell>
          <cell r="B113">
            <v>40878</v>
          </cell>
          <cell r="C113">
            <v>376040.71344705729</v>
          </cell>
          <cell r="D113">
            <v>15944.183832480385</v>
          </cell>
          <cell r="E113">
            <v>11340.818765365992</v>
          </cell>
          <cell r="F113">
            <v>4603.3650671143932</v>
          </cell>
          <cell r="H113">
            <v>635300.10531830834</v>
          </cell>
          <cell r="I113">
            <v>847508.99110236764</v>
          </cell>
          <cell r="J113">
            <v>364699.89468169131</v>
          </cell>
          <cell r="CR113">
            <v>15944.183832480385</v>
          </cell>
          <cell r="CS113">
            <v>15944.183832480385</v>
          </cell>
        </row>
        <row r="114">
          <cell r="A114">
            <v>94</v>
          </cell>
          <cell r="B114">
            <v>40909</v>
          </cell>
          <cell r="C114">
            <v>364699.89468169131</v>
          </cell>
          <cell r="D114">
            <v>15944.183832480387</v>
          </cell>
          <cell r="E114">
            <v>11479.649288418681</v>
          </cell>
          <cell r="F114">
            <v>4464.5345440617048</v>
          </cell>
          <cell r="H114">
            <v>646779.75460672705</v>
          </cell>
          <cell r="I114">
            <v>851973.52564642939</v>
          </cell>
          <cell r="J114">
            <v>353220.24539327261</v>
          </cell>
          <cell r="CR114">
            <v>15944.183832480385</v>
          </cell>
          <cell r="CS114">
            <v>15944.183832480385</v>
          </cell>
        </row>
        <row r="115">
          <cell r="A115">
            <v>95</v>
          </cell>
          <cell r="B115">
            <v>40940</v>
          </cell>
          <cell r="C115">
            <v>353220.24539327261</v>
          </cell>
          <cell r="D115">
            <v>15944.183832480387</v>
          </cell>
          <cell r="E115">
            <v>11620.17932845774</v>
          </cell>
          <cell r="F115">
            <v>4324.004504022646</v>
          </cell>
          <cell r="H115">
            <v>658399.93393518473</v>
          </cell>
          <cell r="I115">
            <v>856297.53015045205</v>
          </cell>
          <cell r="J115">
            <v>341600.06606481486</v>
          </cell>
          <cell r="CR115">
            <v>15944.183832480385</v>
          </cell>
          <cell r="CS115">
            <v>15944.183832480385</v>
          </cell>
        </row>
        <row r="116">
          <cell r="A116">
            <v>96</v>
          </cell>
          <cell r="B116">
            <v>40969</v>
          </cell>
          <cell r="C116">
            <v>341600.06606481486</v>
          </cell>
          <cell r="D116">
            <v>15944.183832480383</v>
          </cell>
          <cell r="E116">
            <v>11762.429690403609</v>
          </cell>
          <cell r="F116">
            <v>4181.7541420767748</v>
          </cell>
          <cell r="H116">
            <v>670162.36362558836</v>
          </cell>
          <cell r="I116">
            <v>860479.28429252887</v>
          </cell>
          <cell r="J116">
            <v>329837.63637441123</v>
          </cell>
          <cell r="CR116">
            <v>15944.183832480385</v>
          </cell>
          <cell r="CS116">
            <v>15944.183832480385</v>
          </cell>
        </row>
        <row r="117">
          <cell r="A117">
            <v>97</v>
          </cell>
          <cell r="B117">
            <v>41000</v>
          </cell>
          <cell r="C117">
            <v>329837.63637441123</v>
          </cell>
          <cell r="D117">
            <v>15944.183832480385</v>
          </cell>
          <cell r="E117">
            <v>11906.421433863634</v>
          </cell>
          <cell r="F117">
            <v>4037.7623986167509</v>
          </cell>
          <cell r="H117">
            <v>682068.78505945194</v>
          </cell>
          <cell r="I117">
            <v>864517.04669114563</v>
          </cell>
          <cell r="J117">
            <v>317931.21494054759</v>
          </cell>
          <cell r="CR117">
            <v>15944.183832480385</v>
          </cell>
          <cell r="CS117">
            <v>15944.183832480385</v>
          </cell>
        </row>
        <row r="118">
          <cell r="A118">
            <v>98</v>
          </cell>
          <cell r="B118">
            <v>41030</v>
          </cell>
          <cell r="C118">
            <v>317931.21494054759</v>
          </cell>
          <cell r="D118">
            <v>15944.183832480385</v>
          </cell>
          <cell r="E118">
            <v>12052.175876249848</v>
          </cell>
          <cell r="F118">
            <v>3892.0079562305368</v>
          </cell>
          <cell r="H118">
            <v>694120.96093570173</v>
          </cell>
          <cell r="I118">
            <v>868409.05464737618</v>
          </cell>
          <cell r="J118">
            <v>305879.03906429774</v>
          </cell>
          <cell r="CR118">
            <v>15944.183832480385</v>
          </cell>
          <cell r="CS118">
            <v>15944.183832480385</v>
          </cell>
        </row>
        <row r="119">
          <cell r="A119">
            <v>99</v>
          </cell>
          <cell r="B119">
            <v>41061</v>
          </cell>
          <cell r="C119">
            <v>305879.03906429774</v>
          </cell>
          <cell r="D119">
            <v>15944.183832480385</v>
          </cell>
          <cell r="E119">
            <v>12199.71459593494</v>
          </cell>
          <cell r="F119">
            <v>3744.4692365454448</v>
          </cell>
          <cell r="H119">
            <v>706320.67553163669</v>
          </cell>
          <cell r="I119">
            <v>872153.52388392168</v>
          </cell>
          <cell r="J119">
            <v>293679.32446836279</v>
          </cell>
          <cell r="CR119">
            <v>15944.183832480385</v>
          </cell>
          <cell r="CS119">
            <v>15944.183832480385</v>
          </cell>
        </row>
        <row r="120">
          <cell r="A120">
            <v>100</v>
          </cell>
          <cell r="B120">
            <v>41091</v>
          </cell>
          <cell r="C120">
            <v>293679.32446836279</v>
          </cell>
          <cell r="D120">
            <v>15944.183832480385</v>
          </cell>
          <cell r="E120">
            <v>12349.059435446843</v>
          </cell>
          <cell r="F120">
            <v>3595.1243970335413</v>
          </cell>
          <cell r="H120">
            <v>718669.73496708355</v>
          </cell>
          <cell r="I120">
            <v>875748.64828095527</v>
          </cell>
          <cell r="J120">
            <v>281330.26503291592</v>
          </cell>
          <cell r="CR120">
            <v>15944.183832480385</v>
          </cell>
          <cell r="CS120">
            <v>15944.183832480385</v>
          </cell>
        </row>
        <row r="121">
          <cell r="A121">
            <v>101</v>
          </cell>
          <cell r="B121">
            <v>41122</v>
          </cell>
          <cell r="C121">
            <v>281330.26503291592</v>
          </cell>
          <cell r="D121">
            <v>15944.183832480385</v>
          </cell>
          <cell r="E121">
            <v>12500.232504702439</v>
          </cell>
          <cell r="F121">
            <v>3443.9513277779461</v>
          </cell>
          <cell r="H121">
            <v>731169.96747178596</v>
          </cell>
          <cell r="I121">
            <v>879192.5996087332</v>
          </cell>
          <cell r="J121">
            <v>268830.03252821346</v>
          </cell>
          <cell r="CR121">
            <v>15944.183832480385</v>
          </cell>
          <cell r="CS121">
            <v>15944.183832480385</v>
          </cell>
        </row>
        <row r="122">
          <cell r="A122">
            <v>102</v>
          </cell>
          <cell r="B122">
            <v>41153</v>
          </cell>
          <cell r="C122">
            <v>268830.03252821346</v>
          </cell>
          <cell r="D122">
            <v>15944.183832480385</v>
          </cell>
          <cell r="E122">
            <v>12653.256184280839</v>
          </cell>
          <cell r="F122">
            <v>3290.9276481995462</v>
          </cell>
          <cell r="H122">
            <v>743823.22365606681</v>
          </cell>
          <cell r="I122">
            <v>882483.52725693269</v>
          </cell>
          <cell r="J122">
            <v>256176.77634393261</v>
          </cell>
          <cell r="CR122">
            <v>15944.183832480385</v>
          </cell>
          <cell r="CS122">
            <v>15944.183832480385</v>
          </cell>
        </row>
        <row r="123">
          <cell r="A123">
            <v>103</v>
          </cell>
          <cell r="B123">
            <v>41183</v>
          </cell>
          <cell r="C123">
            <v>256176.77634393261</v>
          </cell>
          <cell r="D123">
            <v>15944.183832480385</v>
          </cell>
          <cell r="E123">
            <v>12808.153128736743</v>
          </cell>
          <cell r="F123">
            <v>3136.0307037436419</v>
          </cell>
          <cell r="H123">
            <v>756631.37678480358</v>
          </cell>
          <cell r="I123">
            <v>885619.55796067638</v>
          </cell>
          <cell r="J123">
            <v>243368.62321519587</v>
          </cell>
          <cell r="CR123">
            <v>15944.183832480385</v>
          </cell>
          <cell r="CS123">
            <v>15944.183832480385</v>
          </cell>
        </row>
        <row r="124">
          <cell r="A124">
            <v>104</v>
          </cell>
          <cell r="B124">
            <v>41214</v>
          </cell>
          <cell r="C124">
            <v>243368.62321519587</v>
          </cell>
          <cell r="D124">
            <v>15944.183832480385</v>
          </cell>
          <cell r="E124">
            <v>12964.946269954362</v>
          </cell>
          <cell r="F124">
            <v>2979.2375625260229</v>
          </cell>
          <cell r="H124">
            <v>769596.3230547579</v>
          </cell>
          <cell r="I124">
            <v>888598.7955232024</v>
          </cell>
          <cell r="J124">
            <v>230403.67694524152</v>
          </cell>
          <cell r="CR124">
            <v>15944.183832480385</v>
          </cell>
          <cell r="CS124">
            <v>15944.183832480385</v>
          </cell>
        </row>
        <row r="125">
          <cell r="A125">
            <v>105</v>
          </cell>
          <cell r="B125">
            <v>41244</v>
          </cell>
          <cell r="C125">
            <v>230403.67694524152</v>
          </cell>
          <cell r="D125">
            <v>15944.183832480385</v>
          </cell>
          <cell r="E125">
            <v>13123.658820542387</v>
          </cell>
          <cell r="F125">
            <v>2820.5250119379984</v>
          </cell>
          <cell r="H125">
            <v>782719.98187530029</v>
          </cell>
          <cell r="I125">
            <v>891419.32053514034</v>
          </cell>
          <cell r="J125">
            <v>217280.01812469913</v>
          </cell>
          <cell r="CR125">
            <v>15944.183832480385</v>
          </cell>
          <cell r="CS125">
            <v>15944.183832480385</v>
          </cell>
        </row>
        <row r="126">
          <cell r="A126">
            <v>106</v>
          </cell>
          <cell r="B126">
            <v>41275</v>
          </cell>
          <cell r="C126">
            <v>217280.01812469913</v>
          </cell>
          <cell r="D126">
            <v>15944.183832480385</v>
          </cell>
          <cell r="E126">
            <v>13284.314277270527</v>
          </cell>
          <cell r="F126">
            <v>2659.8695552098584</v>
          </cell>
          <cell r="H126">
            <v>796004.29615257087</v>
          </cell>
          <cell r="I126">
            <v>894079.19009035022</v>
          </cell>
          <cell r="J126">
            <v>203995.70384742861</v>
          </cell>
          <cell r="CR126">
            <v>15944.183832480385</v>
          </cell>
          <cell r="CS126">
            <v>15944.183832480385</v>
          </cell>
        </row>
        <row r="127">
          <cell r="A127">
            <v>107</v>
          </cell>
          <cell r="B127">
            <v>41306</v>
          </cell>
          <cell r="C127">
            <v>203995.70384742861</v>
          </cell>
          <cell r="D127">
            <v>15944.183832480383</v>
          </cell>
          <cell r="E127">
            <v>13446.936424548112</v>
          </cell>
          <cell r="F127">
            <v>2497.2474079322719</v>
          </cell>
          <cell r="H127">
            <v>809451.23257711902</v>
          </cell>
          <cell r="I127">
            <v>896576.43749828252</v>
          </cell>
          <cell r="J127">
            <v>190548.76742288051</v>
          </cell>
          <cell r="CR127">
            <v>15944.183832480385</v>
          </cell>
          <cell r="CS127">
            <v>15944.183832480385</v>
          </cell>
        </row>
        <row r="128">
          <cell r="A128">
            <v>108</v>
          </cell>
          <cell r="B128">
            <v>41334</v>
          </cell>
          <cell r="C128">
            <v>190548.76742288051</v>
          </cell>
          <cell r="D128">
            <v>15944.183832480385</v>
          </cell>
          <cell r="E128">
            <v>13611.549337945289</v>
          </cell>
          <cell r="F128">
            <v>2332.6344945350957</v>
          </cell>
          <cell r="H128">
            <v>823062.78191506432</v>
          </cell>
          <cell r="I128">
            <v>898909.07199281757</v>
          </cell>
          <cell r="J128">
            <v>176937.21808493522</v>
          </cell>
          <cell r="CR128">
            <v>15944.183832480385</v>
          </cell>
          <cell r="CS128">
            <v>15944.183832480385</v>
          </cell>
        </row>
        <row r="129">
          <cell r="A129">
            <v>109</v>
          </cell>
          <cell r="B129">
            <v>41365</v>
          </cell>
          <cell r="C129">
            <v>176937.21808493522</v>
          </cell>
          <cell r="D129">
            <v>15944.183832480385</v>
          </cell>
          <cell r="E129">
            <v>13778.177387757303</v>
          </cell>
          <cell r="F129">
            <v>2166.006444723082</v>
          </cell>
          <cell r="H129">
            <v>836840.95930282166</v>
          </cell>
          <cell r="I129">
            <v>901075.07843754068</v>
          </cell>
          <cell r="J129">
            <v>163159.0406971779</v>
          </cell>
          <cell r="CR129">
            <v>15944.183832480385</v>
          </cell>
          <cell r="CS129">
            <v>15944.183832480385</v>
          </cell>
        </row>
        <row r="130">
          <cell r="A130">
            <v>110</v>
          </cell>
          <cell r="B130">
            <v>41395</v>
          </cell>
          <cell r="C130">
            <v>163159.0406971779</v>
          </cell>
          <cell r="D130">
            <v>15944.183832480385</v>
          </cell>
          <cell r="E130">
            <v>13946.845242612431</v>
          </cell>
          <cell r="F130">
            <v>1997.3385898679528</v>
          </cell>
          <cell r="H130">
            <v>850787.80454543408</v>
          </cell>
          <cell r="I130">
            <v>903072.41702740861</v>
          </cell>
          <cell r="J130">
            <v>149212.19545456546</v>
          </cell>
          <cell r="CR130">
            <v>15944.183832480385</v>
          </cell>
          <cell r="CS130">
            <v>15944.183832480385</v>
          </cell>
        </row>
        <row r="131">
          <cell r="A131">
            <v>111</v>
          </cell>
          <cell r="B131">
            <v>41426</v>
          </cell>
          <cell r="C131">
            <v>149212.19545456546</v>
          </cell>
          <cell r="D131">
            <v>15944.183832480385</v>
          </cell>
          <cell r="E131">
            <v>14117.577873124079</v>
          </cell>
          <cell r="F131">
            <v>1826.6059593563057</v>
          </cell>
          <cell r="H131">
            <v>864905.38241855812</v>
          </cell>
          <cell r="I131">
            <v>904899.0229867649</v>
          </cell>
          <cell r="J131">
            <v>135094.61758144139</v>
          </cell>
          <cell r="CR131">
            <v>15944.183832480385</v>
          </cell>
          <cell r="CS131">
            <v>15944.183832480385</v>
          </cell>
        </row>
        <row r="132">
          <cell r="A132">
            <v>112</v>
          </cell>
          <cell r="B132">
            <v>41456</v>
          </cell>
          <cell r="C132">
            <v>135094.61758144139</v>
          </cell>
          <cell r="D132">
            <v>15944.183832480385</v>
          </cell>
          <cell r="E132">
            <v>14290.400555587574</v>
          </cell>
          <cell r="F132">
            <v>1653.7832768928117</v>
          </cell>
          <cell r="H132">
            <v>879195.78297414572</v>
          </cell>
          <cell r="I132">
            <v>906552.80626365775</v>
          </cell>
          <cell r="J132">
            <v>120804.21702585381</v>
          </cell>
          <cell r="CR132">
            <v>15944.183832480385</v>
          </cell>
          <cell r="CS132">
            <v>15944.183832480385</v>
          </cell>
        </row>
        <row r="133">
          <cell r="A133">
            <v>113</v>
          </cell>
          <cell r="B133">
            <v>41487</v>
          </cell>
          <cell r="C133">
            <v>120804.21702585381</v>
          </cell>
          <cell r="D133">
            <v>15944.183832480385</v>
          </cell>
          <cell r="E133">
            <v>14465.338875722224</v>
          </cell>
          <cell r="F133">
            <v>1478.8449567581604</v>
          </cell>
          <cell r="H133">
            <v>893661.12184986798</v>
          </cell>
          <cell r="I133">
            <v>908031.65122041595</v>
          </cell>
          <cell r="J133">
            <v>106338.87815013158</v>
          </cell>
          <cell r="CR133">
            <v>15944.183832480385</v>
          </cell>
          <cell r="CS133">
            <v>15944.183832480385</v>
          </cell>
        </row>
        <row r="134">
          <cell r="A134">
            <v>114</v>
          </cell>
          <cell r="B134">
            <v>41518</v>
          </cell>
          <cell r="C134">
            <v>106338.87815013158</v>
          </cell>
          <cell r="D134">
            <v>15944.183832480385</v>
          </cell>
          <cell r="E134">
            <v>14642.418732459191</v>
          </cell>
          <cell r="F134">
            <v>1301.7651000211943</v>
          </cell>
          <cell r="H134">
            <v>908303.54058232717</v>
          </cell>
          <cell r="I134">
            <v>909333.4163204371</v>
          </cell>
          <cell r="J134">
            <v>91696.459417672391</v>
          </cell>
          <cell r="CR134">
            <v>15944.183832480385</v>
          </cell>
          <cell r="CS134">
            <v>15944.183832480385</v>
          </cell>
        </row>
        <row r="135">
          <cell r="A135">
            <v>115</v>
          </cell>
          <cell r="B135">
            <v>41548</v>
          </cell>
          <cell r="C135">
            <v>91696.459417672391</v>
          </cell>
          <cell r="D135">
            <v>15944.183832480385</v>
          </cell>
          <cell r="E135">
            <v>14821.666341775712</v>
          </cell>
          <cell r="F135">
            <v>1122.5174907046728</v>
          </cell>
          <cell r="H135">
            <v>923125.20692410285</v>
          </cell>
          <cell r="I135">
            <v>910455.93381114176</v>
          </cell>
          <cell r="J135">
            <v>76874.793075896683</v>
          </cell>
          <cell r="CR135">
            <v>15944.183832480385</v>
          </cell>
          <cell r="CS135">
            <v>15944.183832480385</v>
          </cell>
        </row>
        <row r="136">
          <cell r="A136">
            <v>116</v>
          </cell>
          <cell r="B136">
            <v>41579</v>
          </cell>
          <cell r="C136">
            <v>76874.793075896683</v>
          </cell>
          <cell r="D136">
            <v>15944.183832480385</v>
          </cell>
          <cell r="E136">
            <v>15003.108240576283</v>
          </cell>
          <cell r="F136">
            <v>941.075591904102</v>
          </cell>
          <cell r="H136">
            <v>938128.31516467908</v>
          </cell>
          <cell r="I136">
            <v>911397.00940304587</v>
          </cell>
          <cell r="J136">
            <v>61871.684835320397</v>
          </cell>
          <cell r="CR136">
            <v>15944.183832480385</v>
          </cell>
          <cell r="CS136">
            <v>15944.183832480385</v>
          </cell>
        </row>
        <row r="137">
          <cell r="A137">
            <v>117</v>
          </cell>
          <cell r="B137">
            <v>41609</v>
          </cell>
          <cell r="C137">
            <v>61871.684835320397</v>
          </cell>
          <cell r="D137">
            <v>15944.183832480385</v>
          </cell>
          <cell r="E137">
            <v>15186.771290621338</v>
          </cell>
          <cell r="F137">
            <v>757.41254185904711</v>
          </cell>
          <cell r="H137">
            <v>953315.08645530045</v>
          </cell>
          <cell r="I137">
            <v>912154.42194490496</v>
          </cell>
          <cell r="J137">
            <v>46684.913544699055</v>
          </cell>
          <cell r="CR137">
            <v>15944.183832480385</v>
          </cell>
          <cell r="CS137">
            <v>15944.183832480385</v>
          </cell>
        </row>
        <row r="138">
          <cell r="A138">
            <v>118</v>
          </cell>
          <cell r="B138">
            <v>41640</v>
          </cell>
          <cell r="C138">
            <v>46684.913544699055</v>
          </cell>
          <cell r="D138">
            <v>15944.183832480385</v>
          </cell>
          <cell r="E138">
            <v>15372.682682504028</v>
          </cell>
          <cell r="F138">
            <v>571.50114997635762</v>
          </cell>
          <cell r="H138">
            <v>968687.76913780451</v>
          </cell>
          <cell r="I138">
            <v>912725.92309488135</v>
          </cell>
          <cell r="J138">
            <v>31312.230862195029</v>
          </cell>
          <cell r="CR138">
            <v>15944.183832480385</v>
          </cell>
          <cell r="CS138">
            <v>15944.183832480385</v>
          </cell>
        </row>
        <row r="139">
          <cell r="A139">
            <v>119</v>
          </cell>
          <cell r="B139">
            <v>41671</v>
          </cell>
          <cell r="C139">
            <v>31312.230862195029</v>
          </cell>
          <cell r="D139">
            <v>15944.183832480385</v>
          </cell>
          <cell r="E139">
            <v>15560.86993967568</v>
          </cell>
          <cell r="F139">
            <v>383.31389280470415</v>
          </cell>
          <cell r="H139">
            <v>984248.63907748018</v>
          </cell>
          <cell r="I139">
            <v>913109.23698768602</v>
          </cell>
          <cell r="J139">
            <v>15751.360922519349</v>
          </cell>
          <cell r="CR139">
            <v>15944.183832480385</v>
          </cell>
          <cell r="CS139">
            <v>15944.183832480385</v>
          </cell>
        </row>
        <row r="140">
          <cell r="A140">
            <v>120</v>
          </cell>
          <cell r="B140">
            <v>41699</v>
          </cell>
          <cell r="C140">
            <v>15751.360922519349</v>
          </cell>
          <cell r="D140">
            <v>15751.360922519349</v>
          </cell>
          <cell r="E140">
            <v>15558.538012559507</v>
          </cell>
          <cell r="F140">
            <v>192.82290995984101</v>
          </cell>
          <cell r="H140">
            <v>999807.17709003971</v>
          </cell>
          <cell r="I140">
            <v>913302.05989764584</v>
          </cell>
          <cell r="J140">
            <v>0</v>
          </cell>
          <cell r="CR140">
            <v>15944.183832480385</v>
          </cell>
          <cell r="CS140">
            <v>15751.360922519349</v>
          </cell>
        </row>
        <row r="141">
          <cell r="A141">
            <v>121</v>
          </cell>
          <cell r="B141">
            <v>41730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H141">
            <v>999807.17709003971</v>
          </cell>
          <cell r="I141">
            <v>913302.05989764584</v>
          </cell>
          <cell r="J141">
            <v>0</v>
          </cell>
          <cell r="CR141">
            <v>15944.183832480385</v>
          </cell>
          <cell r="CS141">
            <v>0</v>
          </cell>
        </row>
        <row r="142">
          <cell r="A142">
            <v>122</v>
          </cell>
          <cell r="B142">
            <v>41760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H142">
            <v>999807.17709003971</v>
          </cell>
          <cell r="I142">
            <v>913302.05989764584</v>
          </cell>
          <cell r="J142">
            <v>0</v>
          </cell>
          <cell r="CR142">
            <v>15944.183832480385</v>
          </cell>
          <cell r="CS142">
            <v>0</v>
          </cell>
        </row>
        <row r="143">
          <cell r="A143">
            <v>123</v>
          </cell>
          <cell r="B143">
            <v>41791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H143">
            <v>999807.17709003971</v>
          </cell>
          <cell r="I143">
            <v>913302.05989764584</v>
          </cell>
          <cell r="J143">
            <v>0</v>
          </cell>
          <cell r="CR143">
            <v>15944.183832480385</v>
          </cell>
          <cell r="CS143">
            <v>0</v>
          </cell>
        </row>
        <row r="144">
          <cell r="A144">
            <v>124</v>
          </cell>
          <cell r="B144">
            <v>41821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H144">
            <v>999807.17709003971</v>
          </cell>
          <cell r="I144">
            <v>913302.05989764584</v>
          </cell>
          <cell r="J144">
            <v>0</v>
          </cell>
          <cell r="CR144">
            <v>15944.183832480385</v>
          </cell>
          <cell r="CS144">
            <v>0</v>
          </cell>
        </row>
        <row r="145">
          <cell r="A145">
            <v>125</v>
          </cell>
          <cell r="B145">
            <v>41852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H145">
            <v>999807.17709003971</v>
          </cell>
          <cell r="I145">
            <v>913302.05989764584</v>
          </cell>
          <cell r="J145">
            <v>0</v>
          </cell>
          <cell r="CR145">
            <v>15944.183832480385</v>
          </cell>
          <cell r="CS145">
            <v>0</v>
          </cell>
        </row>
        <row r="146">
          <cell r="A146">
            <v>126</v>
          </cell>
          <cell r="B146">
            <v>41883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H146">
            <v>999807.17709003971</v>
          </cell>
          <cell r="I146">
            <v>913302.05989764584</v>
          </cell>
          <cell r="J146">
            <v>0</v>
          </cell>
          <cell r="CR146">
            <v>15944.183832480385</v>
          </cell>
          <cell r="CS146">
            <v>0</v>
          </cell>
        </row>
        <row r="147">
          <cell r="A147">
            <v>127</v>
          </cell>
          <cell r="B147">
            <v>41913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H147">
            <v>999807.17709003971</v>
          </cell>
          <cell r="I147">
            <v>913302.05989764584</v>
          </cell>
          <cell r="J147">
            <v>0</v>
          </cell>
          <cell r="CR147">
            <v>15944.183832480385</v>
          </cell>
          <cell r="CS147">
            <v>0</v>
          </cell>
        </row>
        <row r="148">
          <cell r="A148">
            <v>128</v>
          </cell>
          <cell r="B148">
            <v>41944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H148">
            <v>999807.17709003971</v>
          </cell>
          <cell r="I148">
            <v>913302.05989764584</v>
          </cell>
          <cell r="J148">
            <v>0</v>
          </cell>
          <cell r="CR148">
            <v>15944.183832480385</v>
          </cell>
          <cell r="CS148">
            <v>0</v>
          </cell>
        </row>
        <row r="149">
          <cell r="A149">
            <v>129</v>
          </cell>
          <cell r="B149">
            <v>41974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H149">
            <v>999807.17709003971</v>
          </cell>
          <cell r="I149">
            <v>913302.05989764584</v>
          </cell>
          <cell r="J149">
            <v>0</v>
          </cell>
          <cell r="CR149">
            <v>15944.183832480385</v>
          </cell>
          <cell r="CS149">
            <v>0</v>
          </cell>
        </row>
        <row r="150">
          <cell r="A150">
            <v>130</v>
          </cell>
          <cell r="B150">
            <v>42005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H150">
            <v>999807.17709003971</v>
          </cell>
          <cell r="I150">
            <v>913302.05989764584</v>
          </cell>
          <cell r="J150">
            <v>0</v>
          </cell>
          <cell r="CR150">
            <v>15944.183832480385</v>
          </cell>
          <cell r="CS150">
            <v>0</v>
          </cell>
        </row>
        <row r="151">
          <cell r="A151">
            <v>131</v>
          </cell>
          <cell r="B151">
            <v>42036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H151">
            <v>999807.17709003971</v>
          </cell>
          <cell r="I151">
            <v>913302.05989764584</v>
          </cell>
          <cell r="J151">
            <v>0</v>
          </cell>
          <cell r="CR151">
            <v>15944.183832480385</v>
          </cell>
          <cell r="CS151">
            <v>0</v>
          </cell>
        </row>
        <row r="152">
          <cell r="A152">
            <v>132</v>
          </cell>
          <cell r="B152">
            <v>42064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H152">
            <v>999807.17709003971</v>
          </cell>
          <cell r="I152">
            <v>913302.05989764584</v>
          </cell>
          <cell r="J152">
            <v>0</v>
          </cell>
          <cell r="CR152">
            <v>15944.183832480385</v>
          </cell>
          <cell r="CS152">
            <v>0</v>
          </cell>
        </row>
        <row r="153">
          <cell r="A153">
            <v>133</v>
          </cell>
          <cell r="B153">
            <v>42095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H153">
            <v>999807.17709003971</v>
          </cell>
          <cell r="I153">
            <v>913302.05989764584</v>
          </cell>
          <cell r="J153">
            <v>0</v>
          </cell>
          <cell r="CR153">
            <v>15944.183832480385</v>
          </cell>
          <cell r="CS153">
            <v>0</v>
          </cell>
        </row>
        <row r="154">
          <cell r="A154">
            <v>134</v>
          </cell>
          <cell r="B154">
            <v>42125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H154">
            <v>999807.17709003971</v>
          </cell>
          <cell r="I154">
            <v>913302.05989764584</v>
          </cell>
          <cell r="J154">
            <v>0</v>
          </cell>
          <cell r="CR154">
            <v>15944.183832480385</v>
          </cell>
          <cell r="CS154">
            <v>0</v>
          </cell>
        </row>
        <row r="155">
          <cell r="A155">
            <v>135</v>
          </cell>
          <cell r="B155">
            <v>42156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H155">
            <v>999807.17709003971</v>
          </cell>
          <cell r="I155">
            <v>913302.05989764584</v>
          </cell>
          <cell r="J155">
            <v>0</v>
          </cell>
          <cell r="CR155">
            <v>15944.183832480385</v>
          </cell>
          <cell r="CS155">
            <v>0</v>
          </cell>
        </row>
        <row r="156">
          <cell r="A156">
            <v>136</v>
          </cell>
          <cell r="B156">
            <v>42186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H156">
            <v>999807.17709003971</v>
          </cell>
          <cell r="I156">
            <v>913302.05989764584</v>
          </cell>
          <cell r="J156">
            <v>0</v>
          </cell>
          <cell r="CR156">
            <v>15944.183832480385</v>
          </cell>
          <cell r="CS156">
            <v>0</v>
          </cell>
        </row>
        <row r="157">
          <cell r="A157">
            <v>137</v>
          </cell>
          <cell r="B157">
            <v>42217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H157">
            <v>999807.17709003971</v>
          </cell>
          <cell r="I157">
            <v>913302.05989764584</v>
          </cell>
          <cell r="J157">
            <v>0</v>
          </cell>
          <cell r="CR157">
            <v>15944.183832480385</v>
          </cell>
          <cell r="CS157">
            <v>0</v>
          </cell>
        </row>
        <row r="158">
          <cell r="A158">
            <v>138</v>
          </cell>
          <cell r="B158">
            <v>42248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H158">
            <v>999807.17709003971</v>
          </cell>
          <cell r="I158">
            <v>913302.05989764584</v>
          </cell>
          <cell r="J158">
            <v>0</v>
          </cell>
          <cell r="CR158">
            <v>15944.183832480385</v>
          </cell>
          <cell r="CS158">
            <v>0</v>
          </cell>
        </row>
        <row r="159">
          <cell r="A159">
            <v>139</v>
          </cell>
          <cell r="B159">
            <v>42278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H159">
            <v>999807.17709003971</v>
          </cell>
          <cell r="I159">
            <v>913302.05989764584</v>
          </cell>
          <cell r="J159">
            <v>0</v>
          </cell>
          <cell r="CR159">
            <v>15944.183832480385</v>
          </cell>
          <cell r="CS159">
            <v>0</v>
          </cell>
        </row>
        <row r="160">
          <cell r="A160">
            <v>140</v>
          </cell>
          <cell r="B160">
            <v>42309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H160">
            <v>999807.17709003971</v>
          </cell>
          <cell r="I160">
            <v>913302.05989764584</v>
          </cell>
          <cell r="J160">
            <v>0</v>
          </cell>
          <cell r="CR160">
            <v>15944.183832480385</v>
          </cell>
          <cell r="CS160">
            <v>0</v>
          </cell>
        </row>
        <row r="161">
          <cell r="A161">
            <v>141</v>
          </cell>
          <cell r="B161">
            <v>42339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H161">
            <v>999807.17709003971</v>
          </cell>
          <cell r="I161">
            <v>913302.05989764584</v>
          </cell>
          <cell r="J161">
            <v>0</v>
          </cell>
          <cell r="CR161">
            <v>15944.183832480385</v>
          </cell>
          <cell r="CS161">
            <v>0</v>
          </cell>
        </row>
        <row r="162">
          <cell r="A162">
            <v>142</v>
          </cell>
          <cell r="B162">
            <v>42370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H162">
            <v>999807.17709003971</v>
          </cell>
          <cell r="I162">
            <v>913302.05989764584</v>
          </cell>
          <cell r="J162">
            <v>0</v>
          </cell>
          <cell r="CR162">
            <v>15944.183832480385</v>
          </cell>
          <cell r="CS162">
            <v>0</v>
          </cell>
        </row>
        <row r="163">
          <cell r="A163">
            <v>143</v>
          </cell>
          <cell r="B163">
            <v>42401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H163">
            <v>999807.17709003971</v>
          </cell>
          <cell r="I163">
            <v>913302.05989764584</v>
          </cell>
          <cell r="J163">
            <v>0</v>
          </cell>
          <cell r="CR163">
            <v>15944.183832480385</v>
          </cell>
          <cell r="CS163">
            <v>0</v>
          </cell>
        </row>
        <row r="164">
          <cell r="A164">
            <v>144</v>
          </cell>
          <cell r="B164">
            <v>42430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H164">
            <v>999807.17709003971</v>
          </cell>
          <cell r="I164">
            <v>913302.05989764584</v>
          </cell>
          <cell r="J164">
            <v>0</v>
          </cell>
          <cell r="CR164">
            <v>15944.183832480385</v>
          </cell>
          <cell r="CS164">
            <v>0</v>
          </cell>
        </row>
        <row r="165">
          <cell r="A165">
            <v>145</v>
          </cell>
          <cell r="B165">
            <v>42461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H165">
            <v>999807.17709003971</v>
          </cell>
          <cell r="I165">
            <v>913302.05989764584</v>
          </cell>
          <cell r="J165">
            <v>0</v>
          </cell>
          <cell r="CR165">
            <v>15944.183832480385</v>
          </cell>
          <cell r="CS165">
            <v>0</v>
          </cell>
        </row>
        <row r="166">
          <cell r="A166">
            <v>146</v>
          </cell>
          <cell r="B166">
            <v>42491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H166">
            <v>999807.17709003971</v>
          </cell>
          <cell r="I166">
            <v>913302.05989764584</v>
          </cell>
          <cell r="J166">
            <v>0</v>
          </cell>
          <cell r="CR166">
            <v>15944.183832480385</v>
          </cell>
          <cell r="CS166">
            <v>0</v>
          </cell>
        </row>
        <row r="167">
          <cell r="A167">
            <v>147</v>
          </cell>
          <cell r="B167">
            <v>42522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H167">
            <v>999807.17709003971</v>
          </cell>
          <cell r="I167">
            <v>913302.05989764584</v>
          </cell>
          <cell r="J167">
            <v>0</v>
          </cell>
          <cell r="CR167">
            <v>15944.183832480385</v>
          </cell>
          <cell r="CS167">
            <v>0</v>
          </cell>
        </row>
        <row r="168">
          <cell r="A168">
            <v>148</v>
          </cell>
          <cell r="B168">
            <v>42552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H168">
            <v>999807.17709003971</v>
          </cell>
          <cell r="I168">
            <v>913302.05989764584</v>
          </cell>
          <cell r="J168">
            <v>0</v>
          </cell>
          <cell r="CR168">
            <v>15944.183832480385</v>
          </cell>
          <cell r="CS168">
            <v>0</v>
          </cell>
        </row>
        <row r="169">
          <cell r="A169">
            <v>149</v>
          </cell>
          <cell r="B169">
            <v>42583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H169">
            <v>999807.17709003971</v>
          </cell>
          <cell r="I169">
            <v>913302.05989764584</v>
          </cell>
          <cell r="J169">
            <v>0</v>
          </cell>
          <cell r="CR169">
            <v>15944.183832480385</v>
          </cell>
          <cell r="CS169">
            <v>0</v>
          </cell>
        </row>
        <row r="170">
          <cell r="A170">
            <v>150</v>
          </cell>
          <cell r="B170">
            <v>42614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H170">
            <v>999807.17709003971</v>
          </cell>
          <cell r="I170">
            <v>913302.05989764584</v>
          </cell>
          <cell r="J170">
            <v>0</v>
          </cell>
          <cell r="CR170">
            <v>15944.183832480385</v>
          </cell>
          <cell r="CS170">
            <v>0</v>
          </cell>
        </row>
        <row r="171">
          <cell r="A171">
            <v>151</v>
          </cell>
          <cell r="B171">
            <v>42644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H171">
            <v>999807.17709003971</v>
          </cell>
          <cell r="I171">
            <v>913302.05989764584</v>
          </cell>
          <cell r="J171">
            <v>0</v>
          </cell>
          <cell r="CR171">
            <v>15944.183832480385</v>
          </cell>
          <cell r="CS171">
            <v>0</v>
          </cell>
        </row>
        <row r="172">
          <cell r="A172">
            <v>152</v>
          </cell>
          <cell r="B172">
            <v>42675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H172">
            <v>999807.17709003971</v>
          </cell>
          <cell r="I172">
            <v>913302.05989764584</v>
          </cell>
          <cell r="J172">
            <v>0</v>
          </cell>
          <cell r="CR172">
            <v>15944.183832480385</v>
          </cell>
          <cell r="CS172">
            <v>0</v>
          </cell>
        </row>
        <row r="173">
          <cell r="A173">
            <v>153</v>
          </cell>
          <cell r="B173">
            <v>42705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H173">
            <v>999807.17709003971</v>
          </cell>
          <cell r="I173">
            <v>913302.05989764584</v>
          </cell>
          <cell r="J173">
            <v>0</v>
          </cell>
          <cell r="CR173">
            <v>15944.183832480385</v>
          </cell>
          <cell r="CS173">
            <v>0</v>
          </cell>
        </row>
        <row r="174">
          <cell r="A174">
            <v>154</v>
          </cell>
          <cell r="B174">
            <v>42736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H174">
            <v>999807.17709003971</v>
          </cell>
          <cell r="I174">
            <v>913302.05989764584</v>
          </cell>
          <cell r="J174">
            <v>0</v>
          </cell>
          <cell r="CR174">
            <v>15944.183832480385</v>
          </cell>
          <cell r="CS174">
            <v>0</v>
          </cell>
        </row>
        <row r="175">
          <cell r="A175">
            <v>155</v>
          </cell>
          <cell r="B175">
            <v>42767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H175">
            <v>999807.17709003971</v>
          </cell>
          <cell r="I175">
            <v>913302.05989764584</v>
          </cell>
          <cell r="J175">
            <v>0</v>
          </cell>
          <cell r="CR175">
            <v>15944.183832480385</v>
          </cell>
          <cell r="CS175">
            <v>0</v>
          </cell>
        </row>
        <row r="176">
          <cell r="A176">
            <v>156</v>
          </cell>
          <cell r="B176">
            <v>42795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H176">
            <v>999807.17709003971</v>
          </cell>
          <cell r="I176">
            <v>913302.05989764584</v>
          </cell>
          <cell r="J176">
            <v>0</v>
          </cell>
          <cell r="CR176">
            <v>15944.183832480385</v>
          </cell>
          <cell r="CS176">
            <v>0</v>
          </cell>
        </row>
        <row r="177">
          <cell r="A177">
            <v>157</v>
          </cell>
          <cell r="B177">
            <v>42826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H177">
            <v>999807.17709003971</v>
          </cell>
          <cell r="I177">
            <v>913302.05989764584</v>
          </cell>
          <cell r="J177">
            <v>0</v>
          </cell>
          <cell r="CR177">
            <v>15944.183832480385</v>
          </cell>
          <cell r="CS177">
            <v>0</v>
          </cell>
        </row>
        <row r="178">
          <cell r="A178">
            <v>158</v>
          </cell>
          <cell r="B178">
            <v>42856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H178">
            <v>999807.17709003971</v>
          </cell>
          <cell r="I178">
            <v>913302.05989764584</v>
          </cell>
          <cell r="J178">
            <v>0</v>
          </cell>
          <cell r="CR178">
            <v>15944.183832480385</v>
          </cell>
          <cell r="CS178">
            <v>0</v>
          </cell>
        </row>
        <row r="179">
          <cell r="A179">
            <v>159</v>
          </cell>
          <cell r="B179">
            <v>42887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H179">
            <v>999807.17709003971</v>
          </cell>
          <cell r="I179">
            <v>913302.05989764584</v>
          </cell>
          <cell r="J179">
            <v>0</v>
          </cell>
          <cell r="CR179">
            <v>15944.183832480385</v>
          </cell>
          <cell r="CS179">
            <v>0</v>
          </cell>
        </row>
        <row r="180">
          <cell r="A180">
            <v>160</v>
          </cell>
          <cell r="B180">
            <v>42917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H180">
            <v>999807.17709003971</v>
          </cell>
          <cell r="I180">
            <v>913302.05989764584</v>
          </cell>
          <cell r="J180">
            <v>0</v>
          </cell>
          <cell r="CR180">
            <v>15944.183832480385</v>
          </cell>
          <cell r="CS180">
            <v>0</v>
          </cell>
        </row>
        <row r="181">
          <cell r="A181">
            <v>161</v>
          </cell>
          <cell r="B181">
            <v>42948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H181">
            <v>999807.17709003971</v>
          </cell>
          <cell r="I181">
            <v>913302.05989764584</v>
          </cell>
          <cell r="J181">
            <v>0</v>
          </cell>
          <cell r="CR181">
            <v>15944.183832480385</v>
          </cell>
          <cell r="CS181">
            <v>0</v>
          </cell>
        </row>
        <row r="182">
          <cell r="A182">
            <v>162</v>
          </cell>
          <cell r="B182">
            <v>42979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H182">
            <v>999807.17709003971</v>
          </cell>
          <cell r="I182">
            <v>913302.05989764584</v>
          </cell>
          <cell r="J182">
            <v>0</v>
          </cell>
          <cell r="CR182">
            <v>15944.183832480385</v>
          </cell>
          <cell r="CS182">
            <v>0</v>
          </cell>
        </row>
        <row r="183">
          <cell r="A183">
            <v>163</v>
          </cell>
          <cell r="B183">
            <v>43009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H183">
            <v>999807.17709003971</v>
          </cell>
          <cell r="I183">
            <v>913302.05989764584</v>
          </cell>
          <cell r="J183">
            <v>0</v>
          </cell>
          <cell r="CR183">
            <v>15944.183832480385</v>
          </cell>
          <cell r="CS183">
            <v>0</v>
          </cell>
        </row>
        <row r="184">
          <cell r="A184">
            <v>164</v>
          </cell>
          <cell r="B184">
            <v>43040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H184">
            <v>999807.17709003971</v>
          </cell>
          <cell r="I184">
            <v>913302.05989764584</v>
          </cell>
          <cell r="J184">
            <v>0</v>
          </cell>
          <cell r="CR184">
            <v>15944.183832480385</v>
          </cell>
          <cell r="CS184">
            <v>0</v>
          </cell>
        </row>
        <row r="185">
          <cell r="A185">
            <v>165</v>
          </cell>
          <cell r="B185">
            <v>43070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H185">
            <v>999807.17709003971</v>
          </cell>
          <cell r="I185">
            <v>913302.05989764584</v>
          </cell>
          <cell r="J185">
            <v>0</v>
          </cell>
          <cell r="CR185">
            <v>15944.183832480385</v>
          </cell>
          <cell r="CS185">
            <v>0</v>
          </cell>
        </row>
        <row r="186">
          <cell r="A186">
            <v>166</v>
          </cell>
          <cell r="B186">
            <v>43101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H186">
            <v>999807.17709003971</v>
          </cell>
          <cell r="I186">
            <v>913302.05989764584</v>
          </cell>
          <cell r="J186">
            <v>0</v>
          </cell>
          <cell r="CR186">
            <v>15944.183832480385</v>
          </cell>
          <cell r="CS186">
            <v>0</v>
          </cell>
        </row>
        <row r="187">
          <cell r="A187">
            <v>167</v>
          </cell>
          <cell r="B187">
            <v>43132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H187">
            <v>999807.17709003971</v>
          </cell>
          <cell r="I187">
            <v>913302.05989764584</v>
          </cell>
          <cell r="J187">
            <v>0</v>
          </cell>
          <cell r="CR187">
            <v>15944.183832480385</v>
          </cell>
          <cell r="CS187">
            <v>0</v>
          </cell>
        </row>
        <row r="188">
          <cell r="A188">
            <v>168</v>
          </cell>
          <cell r="B188">
            <v>43160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H188">
            <v>999807.17709003971</v>
          </cell>
          <cell r="I188">
            <v>913302.05989764584</v>
          </cell>
          <cell r="J188">
            <v>0</v>
          </cell>
          <cell r="CR188">
            <v>15944.183832480385</v>
          </cell>
          <cell r="CS188">
            <v>0</v>
          </cell>
        </row>
        <row r="189">
          <cell r="A189">
            <v>169</v>
          </cell>
          <cell r="B189">
            <v>43191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H189">
            <v>999807.17709003971</v>
          </cell>
          <cell r="I189">
            <v>913302.05989764584</v>
          </cell>
          <cell r="J189">
            <v>0</v>
          </cell>
          <cell r="CR189">
            <v>15944.183832480385</v>
          </cell>
          <cell r="CS189">
            <v>0</v>
          </cell>
        </row>
        <row r="190">
          <cell r="A190">
            <v>170</v>
          </cell>
          <cell r="B190">
            <v>43221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H190">
            <v>999807.17709003971</v>
          </cell>
          <cell r="I190">
            <v>913302.05989764584</v>
          </cell>
          <cell r="J190">
            <v>0</v>
          </cell>
          <cell r="CR190">
            <v>15944.183832480385</v>
          </cell>
          <cell r="CS190">
            <v>0</v>
          </cell>
        </row>
        <row r="191">
          <cell r="A191">
            <v>171</v>
          </cell>
          <cell r="B191">
            <v>43252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H191">
            <v>999807.17709003971</v>
          </cell>
          <cell r="I191">
            <v>913302.05989764584</v>
          </cell>
          <cell r="J191">
            <v>0</v>
          </cell>
          <cell r="CR191">
            <v>15944.183832480385</v>
          </cell>
          <cell r="CS191">
            <v>0</v>
          </cell>
        </row>
        <row r="192">
          <cell r="A192">
            <v>172</v>
          </cell>
          <cell r="B192">
            <v>43282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H192">
            <v>999807.17709003971</v>
          </cell>
          <cell r="I192">
            <v>913302.05989764584</v>
          </cell>
          <cell r="J192">
            <v>0</v>
          </cell>
          <cell r="CR192">
            <v>15944.183832480385</v>
          </cell>
          <cell r="CS192">
            <v>0</v>
          </cell>
        </row>
        <row r="193">
          <cell r="A193">
            <v>173</v>
          </cell>
          <cell r="B193">
            <v>43313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H193">
            <v>999807.17709003971</v>
          </cell>
          <cell r="I193">
            <v>913302.05989764584</v>
          </cell>
          <cell r="J193">
            <v>0</v>
          </cell>
          <cell r="CR193">
            <v>15944.183832480385</v>
          </cell>
          <cell r="CS193">
            <v>0</v>
          </cell>
        </row>
        <row r="194">
          <cell r="A194">
            <v>174</v>
          </cell>
          <cell r="B194">
            <v>43344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H194">
            <v>999807.17709003971</v>
          </cell>
          <cell r="I194">
            <v>913302.05989764584</v>
          </cell>
          <cell r="J194">
            <v>0</v>
          </cell>
          <cell r="CR194">
            <v>15944.183832480385</v>
          </cell>
          <cell r="CS194">
            <v>0</v>
          </cell>
        </row>
        <row r="195">
          <cell r="A195">
            <v>175</v>
          </cell>
          <cell r="B195">
            <v>43374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H195">
            <v>999807.17709003971</v>
          </cell>
          <cell r="I195">
            <v>913302.05989764584</v>
          </cell>
          <cell r="J195">
            <v>0</v>
          </cell>
          <cell r="CR195">
            <v>15944.183832480385</v>
          </cell>
          <cell r="CS195">
            <v>0</v>
          </cell>
        </row>
        <row r="196">
          <cell r="A196">
            <v>176</v>
          </cell>
          <cell r="B196">
            <v>43405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H196">
            <v>999807.17709003971</v>
          </cell>
          <cell r="I196">
            <v>913302.05989764584</v>
          </cell>
          <cell r="J196">
            <v>0</v>
          </cell>
          <cell r="CR196">
            <v>15944.183832480385</v>
          </cell>
          <cell r="CS196">
            <v>0</v>
          </cell>
        </row>
        <row r="197">
          <cell r="A197">
            <v>177</v>
          </cell>
          <cell r="B197">
            <v>43435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H197">
            <v>999807.17709003971</v>
          </cell>
          <cell r="I197">
            <v>913302.05989764584</v>
          </cell>
          <cell r="J197">
            <v>0</v>
          </cell>
          <cell r="CR197">
            <v>15944.183832480385</v>
          </cell>
          <cell r="CS197">
            <v>0</v>
          </cell>
        </row>
        <row r="198">
          <cell r="A198">
            <v>178</v>
          </cell>
          <cell r="B198">
            <v>43466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H198">
            <v>999807.17709003971</v>
          </cell>
          <cell r="I198">
            <v>913302.05989764584</v>
          </cell>
          <cell r="J198">
            <v>0</v>
          </cell>
          <cell r="CR198">
            <v>15944.183832480385</v>
          </cell>
          <cell r="CS198">
            <v>0</v>
          </cell>
        </row>
        <row r="199">
          <cell r="A199">
            <v>179</v>
          </cell>
          <cell r="B199">
            <v>43497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H199">
            <v>999807.17709003971</v>
          </cell>
          <cell r="I199">
            <v>913302.05989764584</v>
          </cell>
          <cell r="J199">
            <v>0</v>
          </cell>
          <cell r="CR199">
            <v>15944.183832480385</v>
          </cell>
          <cell r="CS199">
            <v>0</v>
          </cell>
        </row>
        <row r="200">
          <cell r="A200">
            <v>180</v>
          </cell>
          <cell r="B200">
            <v>43525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H200">
            <v>999807.17709003971</v>
          </cell>
          <cell r="I200">
            <v>913302.05989764584</v>
          </cell>
          <cell r="J200">
            <v>0</v>
          </cell>
          <cell r="CR200">
            <v>15944.183832480385</v>
          </cell>
          <cell r="CS200">
            <v>0</v>
          </cell>
        </row>
        <row r="201">
          <cell r="A201">
            <v>181</v>
          </cell>
          <cell r="B201">
            <v>43556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H201">
            <v>999807.17709003971</v>
          </cell>
          <cell r="I201">
            <v>913302.05989764584</v>
          </cell>
          <cell r="J201">
            <v>0</v>
          </cell>
          <cell r="CR201">
            <v>15944.183832480385</v>
          </cell>
          <cell r="CS201">
            <v>0</v>
          </cell>
        </row>
        <row r="202">
          <cell r="A202">
            <v>182</v>
          </cell>
          <cell r="B202">
            <v>43586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H202">
            <v>999807.17709003971</v>
          </cell>
          <cell r="I202">
            <v>913302.05989764584</v>
          </cell>
          <cell r="J202">
            <v>0</v>
          </cell>
          <cell r="CR202">
            <v>15944.183832480385</v>
          </cell>
          <cell r="CS202">
            <v>0</v>
          </cell>
        </row>
        <row r="203">
          <cell r="A203">
            <v>183</v>
          </cell>
          <cell r="B203">
            <v>43617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H203">
            <v>999807.17709003971</v>
          </cell>
          <cell r="I203">
            <v>913302.05989764584</v>
          </cell>
          <cell r="J203">
            <v>0</v>
          </cell>
          <cell r="CR203">
            <v>15944.183832480385</v>
          </cell>
          <cell r="CS203">
            <v>0</v>
          </cell>
        </row>
        <row r="204">
          <cell r="A204">
            <v>184</v>
          </cell>
          <cell r="B204">
            <v>43647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H204">
            <v>999807.17709003971</v>
          </cell>
          <cell r="I204">
            <v>913302.05989764584</v>
          </cell>
          <cell r="J204">
            <v>0</v>
          </cell>
          <cell r="CR204">
            <v>15944.183832480385</v>
          </cell>
          <cell r="CS204">
            <v>0</v>
          </cell>
        </row>
        <row r="205">
          <cell r="A205">
            <v>185</v>
          </cell>
          <cell r="B205">
            <v>43678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H205">
            <v>999807.17709003971</v>
          </cell>
          <cell r="I205">
            <v>913302.05989764584</v>
          </cell>
          <cell r="J205">
            <v>0</v>
          </cell>
          <cell r="CR205">
            <v>15944.183832480385</v>
          </cell>
          <cell r="CS205">
            <v>0</v>
          </cell>
        </row>
        <row r="206">
          <cell r="A206">
            <v>186</v>
          </cell>
          <cell r="B206">
            <v>43709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H206">
            <v>999807.17709003971</v>
          </cell>
          <cell r="I206">
            <v>913302.05989764584</v>
          </cell>
          <cell r="J206">
            <v>0</v>
          </cell>
          <cell r="CR206">
            <v>15944.183832480385</v>
          </cell>
          <cell r="CS206">
            <v>0</v>
          </cell>
        </row>
        <row r="207">
          <cell r="A207">
            <v>187</v>
          </cell>
          <cell r="B207">
            <v>43739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H207">
            <v>999807.17709003971</v>
          </cell>
          <cell r="I207">
            <v>913302.05989764584</v>
          </cell>
          <cell r="J207">
            <v>0</v>
          </cell>
          <cell r="CR207">
            <v>15944.183832480385</v>
          </cell>
          <cell r="CS207">
            <v>0</v>
          </cell>
        </row>
        <row r="208">
          <cell r="A208">
            <v>188</v>
          </cell>
          <cell r="B208">
            <v>43770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H208">
            <v>999807.17709003971</v>
          </cell>
          <cell r="I208">
            <v>913302.05989764584</v>
          </cell>
          <cell r="J208">
            <v>0</v>
          </cell>
          <cell r="CR208">
            <v>15944.183832480385</v>
          </cell>
          <cell r="CS208">
            <v>0</v>
          </cell>
        </row>
        <row r="209">
          <cell r="A209">
            <v>189</v>
          </cell>
          <cell r="B209">
            <v>43800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H209">
            <v>999807.17709003971</v>
          </cell>
          <cell r="I209">
            <v>913302.05989764584</v>
          </cell>
          <cell r="J209">
            <v>0</v>
          </cell>
          <cell r="CR209">
            <v>15944.183832480385</v>
          </cell>
          <cell r="CS209">
            <v>0</v>
          </cell>
        </row>
        <row r="210">
          <cell r="A210">
            <v>190</v>
          </cell>
          <cell r="B210">
            <v>43831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H210">
            <v>999807.17709003971</v>
          </cell>
          <cell r="I210">
            <v>913302.05989764584</v>
          </cell>
          <cell r="J210">
            <v>0</v>
          </cell>
          <cell r="CR210">
            <v>15944.183832480385</v>
          </cell>
          <cell r="CS210">
            <v>0</v>
          </cell>
        </row>
        <row r="211">
          <cell r="A211">
            <v>191</v>
          </cell>
          <cell r="B211">
            <v>43862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H211">
            <v>999807.17709003971</v>
          </cell>
          <cell r="I211">
            <v>913302.05989764584</v>
          </cell>
          <cell r="J211">
            <v>0</v>
          </cell>
          <cell r="CR211">
            <v>15944.183832480385</v>
          </cell>
          <cell r="CS211">
            <v>0</v>
          </cell>
        </row>
        <row r="212">
          <cell r="A212">
            <v>192</v>
          </cell>
          <cell r="B212">
            <v>43891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H212">
            <v>999807.17709003971</v>
          </cell>
          <cell r="I212">
            <v>913302.05989764584</v>
          </cell>
          <cell r="J212">
            <v>0</v>
          </cell>
          <cell r="CR212">
            <v>15944.183832480385</v>
          </cell>
          <cell r="CS212">
            <v>0</v>
          </cell>
        </row>
        <row r="213">
          <cell r="A213">
            <v>193</v>
          </cell>
          <cell r="B213">
            <v>43922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H213">
            <v>999807.17709003971</v>
          </cell>
          <cell r="I213">
            <v>913302.05989764584</v>
          </cell>
          <cell r="J213">
            <v>0</v>
          </cell>
          <cell r="CR213">
            <v>15944.183832480385</v>
          </cell>
          <cell r="CS213">
            <v>0</v>
          </cell>
        </row>
        <row r="214">
          <cell r="A214">
            <v>194</v>
          </cell>
          <cell r="B214">
            <v>43952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H214">
            <v>999807.17709003971</v>
          </cell>
          <cell r="I214">
            <v>913302.05989764584</v>
          </cell>
          <cell r="J214">
            <v>0</v>
          </cell>
          <cell r="CR214">
            <v>15944.183832480385</v>
          </cell>
          <cell r="CS214">
            <v>0</v>
          </cell>
        </row>
        <row r="215">
          <cell r="A215">
            <v>195</v>
          </cell>
          <cell r="B215">
            <v>43983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H215">
            <v>999807.17709003971</v>
          </cell>
          <cell r="I215">
            <v>913302.05989764584</v>
          </cell>
          <cell r="J215">
            <v>0</v>
          </cell>
          <cell r="CR215">
            <v>15944.183832480385</v>
          </cell>
          <cell r="CS215">
            <v>0</v>
          </cell>
        </row>
        <row r="216">
          <cell r="A216">
            <v>196</v>
          </cell>
          <cell r="B216">
            <v>44013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H216">
            <v>999807.17709003971</v>
          </cell>
          <cell r="I216">
            <v>913302.05989764584</v>
          </cell>
          <cell r="J216">
            <v>0</v>
          </cell>
          <cell r="CR216">
            <v>15944.183832480385</v>
          </cell>
          <cell r="CS216">
            <v>0</v>
          </cell>
        </row>
        <row r="217">
          <cell r="A217">
            <v>197</v>
          </cell>
          <cell r="B217">
            <v>44044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H217">
            <v>999807.17709003971</v>
          </cell>
          <cell r="I217">
            <v>913302.05989764584</v>
          </cell>
          <cell r="J217">
            <v>0</v>
          </cell>
          <cell r="CR217">
            <v>15944.183832480385</v>
          </cell>
          <cell r="CS217">
            <v>0</v>
          </cell>
        </row>
        <row r="218">
          <cell r="A218">
            <v>198</v>
          </cell>
          <cell r="B218">
            <v>44075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H218">
            <v>999807.17709003971</v>
          </cell>
          <cell r="I218">
            <v>913302.05989764584</v>
          </cell>
          <cell r="J218">
            <v>0</v>
          </cell>
          <cell r="CR218">
            <v>15944.183832480385</v>
          </cell>
          <cell r="CS218">
            <v>0</v>
          </cell>
        </row>
        <row r="219">
          <cell r="A219">
            <v>199</v>
          </cell>
          <cell r="B219">
            <v>44105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H219">
            <v>999807.17709003971</v>
          </cell>
          <cell r="I219">
            <v>913302.05989764584</v>
          </cell>
          <cell r="J219">
            <v>0</v>
          </cell>
          <cell r="CR219">
            <v>15944.183832480385</v>
          </cell>
          <cell r="CS219">
            <v>0</v>
          </cell>
        </row>
        <row r="220">
          <cell r="A220">
            <v>200</v>
          </cell>
          <cell r="B220">
            <v>44136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H220">
            <v>999807.17709003971</v>
          </cell>
          <cell r="I220">
            <v>913302.05989764584</v>
          </cell>
          <cell r="J220">
            <v>0</v>
          </cell>
          <cell r="CR220">
            <v>15944.183832480385</v>
          </cell>
          <cell r="CS220">
            <v>0</v>
          </cell>
        </row>
        <row r="221">
          <cell r="A221">
            <v>201</v>
          </cell>
          <cell r="B221">
            <v>44166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H221">
            <v>999807.17709003971</v>
          </cell>
          <cell r="I221">
            <v>913302.05989764584</v>
          </cell>
          <cell r="J221">
            <v>0</v>
          </cell>
          <cell r="CR221">
            <v>15944.183832480385</v>
          </cell>
          <cell r="CS221">
            <v>0</v>
          </cell>
        </row>
        <row r="222">
          <cell r="A222">
            <v>202</v>
          </cell>
          <cell r="B222">
            <v>44197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H222">
            <v>999807.17709003971</v>
          </cell>
          <cell r="I222">
            <v>913302.05989764584</v>
          </cell>
          <cell r="J222">
            <v>0</v>
          </cell>
          <cell r="CR222">
            <v>15944.183832480385</v>
          </cell>
          <cell r="CS222">
            <v>0</v>
          </cell>
        </row>
        <row r="223">
          <cell r="A223">
            <v>203</v>
          </cell>
          <cell r="B223">
            <v>44228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H223">
            <v>999807.17709003971</v>
          </cell>
          <cell r="I223">
            <v>913302.05989764584</v>
          </cell>
          <cell r="J223">
            <v>0</v>
          </cell>
          <cell r="CR223">
            <v>15944.183832480385</v>
          </cell>
          <cell r="CS223">
            <v>0</v>
          </cell>
        </row>
        <row r="224">
          <cell r="A224">
            <v>204</v>
          </cell>
          <cell r="B224">
            <v>44256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H224">
            <v>999807.17709003971</v>
          </cell>
          <cell r="I224">
            <v>913302.05989764584</v>
          </cell>
          <cell r="J224">
            <v>0</v>
          </cell>
          <cell r="CR224">
            <v>15944.183832480385</v>
          </cell>
          <cell r="CS224">
            <v>0</v>
          </cell>
        </row>
        <row r="225">
          <cell r="A225">
            <v>205</v>
          </cell>
          <cell r="B225">
            <v>44287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H225">
            <v>999807.17709003971</v>
          </cell>
          <cell r="I225">
            <v>913302.05989764584</v>
          </cell>
          <cell r="J225">
            <v>0</v>
          </cell>
          <cell r="CR225">
            <v>15944.183832480385</v>
          </cell>
          <cell r="CS225">
            <v>0</v>
          </cell>
        </row>
        <row r="226">
          <cell r="A226">
            <v>206</v>
          </cell>
          <cell r="B226">
            <v>44317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H226">
            <v>999807.17709003971</v>
          </cell>
          <cell r="I226">
            <v>913302.05989764584</v>
          </cell>
          <cell r="J226">
            <v>0</v>
          </cell>
          <cell r="CR226">
            <v>15944.183832480385</v>
          </cell>
          <cell r="CS226">
            <v>0</v>
          </cell>
        </row>
        <row r="227">
          <cell r="A227">
            <v>207</v>
          </cell>
          <cell r="B227">
            <v>44348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H227">
            <v>999807.17709003971</v>
          </cell>
          <cell r="I227">
            <v>913302.05989764584</v>
          </cell>
          <cell r="J227">
            <v>0</v>
          </cell>
          <cell r="CR227">
            <v>15944.183832480385</v>
          </cell>
          <cell r="CS227">
            <v>0</v>
          </cell>
        </row>
        <row r="228">
          <cell r="A228">
            <v>208</v>
          </cell>
          <cell r="B228">
            <v>44378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H228">
            <v>999807.17709003971</v>
          </cell>
          <cell r="I228">
            <v>913302.05989764584</v>
          </cell>
          <cell r="J228">
            <v>0</v>
          </cell>
          <cell r="CR228">
            <v>15944.183832480385</v>
          </cell>
          <cell r="CS228">
            <v>0</v>
          </cell>
        </row>
        <row r="229">
          <cell r="A229">
            <v>209</v>
          </cell>
          <cell r="B229">
            <v>44409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H229">
            <v>999807.17709003971</v>
          </cell>
          <cell r="I229">
            <v>913302.05989764584</v>
          </cell>
          <cell r="J229">
            <v>0</v>
          </cell>
          <cell r="CR229">
            <v>15944.183832480385</v>
          </cell>
          <cell r="CS229">
            <v>0</v>
          </cell>
        </row>
        <row r="230">
          <cell r="A230">
            <v>210</v>
          </cell>
          <cell r="B230">
            <v>44440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H230">
            <v>999807.17709003971</v>
          </cell>
          <cell r="I230">
            <v>913302.05989764584</v>
          </cell>
          <cell r="J230">
            <v>0</v>
          </cell>
          <cell r="CR230">
            <v>15944.183832480385</v>
          </cell>
          <cell r="CS230">
            <v>0</v>
          </cell>
        </row>
        <row r="231">
          <cell r="A231">
            <v>211</v>
          </cell>
          <cell r="B231">
            <v>44470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H231">
            <v>999807.17709003971</v>
          </cell>
          <cell r="I231">
            <v>913302.05989764584</v>
          </cell>
          <cell r="J231">
            <v>0</v>
          </cell>
          <cell r="CR231">
            <v>15944.183832480385</v>
          </cell>
          <cell r="CS231">
            <v>0</v>
          </cell>
        </row>
        <row r="232">
          <cell r="A232">
            <v>212</v>
          </cell>
          <cell r="B232">
            <v>44501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H232">
            <v>999807.17709003971</v>
          </cell>
          <cell r="I232">
            <v>913302.05989764584</v>
          </cell>
          <cell r="J232">
            <v>0</v>
          </cell>
          <cell r="CR232">
            <v>15944.183832480385</v>
          </cell>
          <cell r="CS232">
            <v>0</v>
          </cell>
        </row>
        <row r="233">
          <cell r="A233">
            <v>213</v>
          </cell>
          <cell r="B233">
            <v>44531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H233">
            <v>999807.17709003971</v>
          </cell>
          <cell r="I233">
            <v>913302.05989764584</v>
          </cell>
          <cell r="J233">
            <v>0</v>
          </cell>
          <cell r="CR233">
            <v>15944.183832480385</v>
          </cell>
          <cell r="CS233">
            <v>0</v>
          </cell>
        </row>
        <row r="234">
          <cell r="A234">
            <v>214</v>
          </cell>
          <cell r="B234">
            <v>44562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H234">
            <v>999807.17709003971</v>
          </cell>
          <cell r="I234">
            <v>913302.05989764584</v>
          </cell>
          <cell r="J234">
            <v>0</v>
          </cell>
          <cell r="CR234">
            <v>15944.183832480385</v>
          </cell>
          <cell r="CS234">
            <v>0</v>
          </cell>
        </row>
        <row r="235">
          <cell r="A235">
            <v>215</v>
          </cell>
          <cell r="B235">
            <v>44593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H235">
            <v>999807.17709003971</v>
          </cell>
          <cell r="I235">
            <v>913302.05989764584</v>
          </cell>
          <cell r="J235">
            <v>0</v>
          </cell>
          <cell r="CR235">
            <v>15944.183832480385</v>
          </cell>
          <cell r="CS235">
            <v>0</v>
          </cell>
        </row>
        <row r="236">
          <cell r="A236">
            <v>216</v>
          </cell>
          <cell r="B236">
            <v>44621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H236">
            <v>999807.17709003971</v>
          </cell>
          <cell r="I236">
            <v>913302.05989764584</v>
          </cell>
          <cell r="J236">
            <v>0</v>
          </cell>
          <cell r="CR236">
            <v>15944.183832480385</v>
          </cell>
          <cell r="CS236">
            <v>0</v>
          </cell>
        </row>
        <row r="237">
          <cell r="A237">
            <v>217</v>
          </cell>
          <cell r="B237">
            <v>44652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H237">
            <v>999807.17709003971</v>
          </cell>
          <cell r="I237">
            <v>913302.05989764584</v>
          </cell>
          <cell r="J237">
            <v>0</v>
          </cell>
          <cell r="CR237">
            <v>15944.183832480385</v>
          </cell>
          <cell r="CS237">
            <v>0</v>
          </cell>
        </row>
        <row r="238">
          <cell r="A238">
            <v>218</v>
          </cell>
          <cell r="B238">
            <v>44682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H238">
            <v>999807.17709003971</v>
          </cell>
          <cell r="I238">
            <v>913302.05989764584</v>
          </cell>
          <cell r="J238">
            <v>0</v>
          </cell>
          <cell r="CR238">
            <v>15944.183832480385</v>
          </cell>
          <cell r="CS238">
            <v>0</v>
          </cell>
        </row>
        <row r="239">
          <cell r="A239">
            <v>219</v>
          </cell>
          <cell r="B239">
            <v>44713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H239">
            <v>999807.17709003971</v>
          </cell>
          <cell r="I239">
            <v>913302.05989764584</v>
          </cell>
          <cell r="J239">
            <v>0</v>
          </cell>
          <cell r="CR239">
            <v>15944.183832480385</v>
          </cell>
          <cell r="CS239">
            <v>0</v>
          </cell>
        </row>
        <row r="240">
          <cell r="A240">
            <v>220</v>
          </cell>
          <cell r="B240">
            <v>44743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H240">
            <v>999807.17709003971</v>
          </cell>
          <cell r="I240">
            <v>913302.05989764584</v>
          </cell>
          <cell r="J240">
            <v>0</v>
          </cell>
          <cell r="CR240">
            <v>15944.183832480385</v>
          </cell>
          <cell r="CS240">
            <v>0</v>
          </cell>
        </row>
        <row r="241">
          <cell r="A241">
            <v>221</v>
          </cell>
          <cell r="B241">
            <v>44774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H241">
            <v>999807.17709003971</v>
          </cell>
          <cell r="I241">
            <v>913302.05989764584</v>
          </cell>
          <cell r="J241">
            <v>0</v>
          </cell>
          <cell r="CR241">
            <v>15944.183832480385</v>
          </cell>
          <cell r="CS241">
            <v>0</v>
          </cell>
        </row>
        <row r="242">
          <cell r="A242">
            <v>222</v>
          </cell>
          <cell r="B242">
            <v>44805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H242">
            <v>999807.17709003971</v>
          </cell>
          <cell r="I242">
            <v>913302.05989764584</v>
          </cell>
          <cell r="J242">
            <v>0</v>
          </cell>
          <cell r="CR242">
            <v>15944.183832480385</v>
          </cell>
          <cell r="CS242">
            <v>0</v>
          </cell>
        </row>
        <row r="243">
          <cell r="A243">
            <v>223</v>
          </cell>
          <cell r="B243">
            <v>44835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H243">
            <v>999807.17709003971</v>
          </cell>
          <cell r="I243">
            <v>913302.05989764584</v>
          </cell>
          <cell r="J243">
            <v>0</v>
          </cell>
          <cell r="CR243">
            <v>15944.183832480385</v>
          </cell>
          <cell r="CS243">
            <v>0</v>
          </cell>
        </row>
        <row r="244">
          <cell r="A244">
            <v>224</v>
          </cell>
          <cell r="B244">
            <v>44866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H244">
            <v>999807.17709003971</v>
          </cell>
          <cell r="I244">
            <v>913302.05989764584</v>
          </cell>
          <cell r="J244">
            <v>0</v>
          </cell>
          <cell r="CR244">
            <v>15944.183832480385</v>
          </cell>
          <cell r="CS244">
            <v>0</v>
          </cell>
        </row>
        <row r="245">
          <cell r="A245">
            <v>225</v>
          </cell>
          <cell r="B245">
            <v>44896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H245">
            <v>999807.17709003971</v>
          </cell>
          <cell r="I245">
            <v>913302.05989764584</v>
          </cell>
          <cell r="J245">
            <v>0</v>
          </cell>
          <cell r="CR245">
            <v>15944.183832480385</v>
          </cell>
          <cell r="CS245">
            <v>0</v>
          </cell>
        </row>
        <row r="246">
          <cell r="A246">
            <v>226</v>
          </cell>
          <cell r="B246">
            <v>44927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H246">
            <v>999807.17709003971</v>
          </cell>
          <cell r="I246">
            <v>913302.05989764584</v>
          </cell>
          <cell r="J246">
            <v>0</v>
          </cell>
          <cell r="CR246">
            <v>15944.183832480385</v>
          </cell>
          <cell r="CS246">
            <v>0</v>
          </cell>
        </row>
        <row r="247">
          <cell r="A247">
            <v>227</v>
          </cell>
          <cell r="B247">
            <v>44958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H247">
            <v>999807.17709003971</v>
          </cell>
          <cell r="I247">
            <v>913302.05989764584</v>
          </cell>
          <cell r="J247">
            <v>0</v>
          </cell>
          <cell r="CR247">
            <v>15944.183832480385</v>
          </cell>
          <cell r="CS247">
            <v>0</v>
          </cell>
        </row>
        <row r="248">
          <cell r="A248">
            <v>228</v>
          </cell>
          <cell r="B248">
            <v>44986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H248">
            <v>999807.17709003971</v>
          </cell>
          <cell r="I248">
            <v>913302.05989764584</v>
          </cell>
          <cell r="J248">
            <v>0</v>
          </cell>
          <cell r="CR248">
            <v>15944.183832480385</v>
          </cell>
          <cell r="CS248">
            <v>0</v>
          </cell>
        </row>
        <row r="249">
          <cell r="A249">
            <v>229</v>
          </cell>
          <cell r="B249">
            <v>45017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H249">
            <v>999807.17709003971</v>
          </cell>
          <cell r="I249">
            <v>913302.05989764584</v>
          </cell>
          <cell r="J249">
            <v>0</v>
          </cell>
          <cell r="CR249">
            <v>15944.183832480385</v>
          </cell>
          <cell r="CS249">
            <v>0</v>
          </cell>
        </row>
        <row r="250">
          <cell r="A250">
            <v>230</v>
          </cell>
          <cell r="B250">
            <v>45047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H250">
            <v>999807.17709003971</v>
          </cell>
          <cell r="I250">
            <v>913302.05989764584</v>
          </cell>
          <cell r="J250">
            <v>0</v>
          </cell>
          <cell r="CR250">
            <v>15944.183832480385</v>
          </cell>
          <cell r="CS250">
            <v>0</v>
          </cell>
        </row>
        <row r="251">
          <cell r="A251">
            <v>231</v>
          </cell>
          <cell r="B251">
            <v>45078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H251">
            <v>999807.17709003971</v>
          </cell>
          <cell r="I251">
            <v>913302.05989764584</v>
          </cell>
          <cell r="J251">
            <v>0</v>
          </cell>
          <cell r="CR251">
            <v>15944.183832480385</v>
          </cell>
          <cell r="CS251">
            <v>0</v>
          </cell>
        </row>
        <row r="252">
          <cell r="A252">
            <v>232</v>
          </cell>
          <cell r="B252">
            <v>45108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H252">
            <v>999807.17709003971</v>
          </cell>
          <cell r="I252">
            <v>913302.05989764584</v>
          </cell>
          <cell r="J252">
            <v>0</v>
          </cell>
          <cell r="CR252">
            <v>15944.183832480385</v>
          </cell>
          <cell r="CS252">
            <v>0</v>
          </cell>
        </row>
        <row r="253">
          <cell r="A253">
            <v>233</v>
          </cell>
          <cell r="B253">
            <v>45139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H253">
            <v>999807.17709003971</v>
          </cell>
          <cell r="I253">
            <v>913302.05989764584</v>
          </cell>
          <cell r="J253">
            <v>0</v>
          </cell>
          <cell r="CR253">
            <v>15944.183832480385</v>
          </cell>
          <cell r="CS253">
            <v>0</v>
          </cell>
        </row>
        <row r="254">
          <cell r="A254">
            <v>234</v>
          </cell>
          <cell r="B254">
            <v>45170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H254">
            <v>999807.17709003971</v>
          </cell>
          <cell r="I254">
            <v>913302.05989764584</v>
          </cell>
          <cell r="J254">
            <v>0</v>
          </cell>
          <cell r="CR254">
            <v>15944.183832480385</v>
          </cell>
          <cell r="CS254">
            <v>0</v>
          </cell>
        </row>
        <row r="255">
          <cell r="A255">
            <v>235</v>
          </cell>
          <cell r="B255">
            <v>45200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H255">
            <v>999807.17709003971</v>
          </cell>
          <cell r="I255">
            <v>913302.05989764584</v>
          </cell>
          <cell r="J255">
            <v>0</v>
          </cell>
          <cell r="CR255">
            <v>15944.183832480385</v>
          </cell>
          <cell r="CS255">
            <v>0</v>
          </cell>
        </row>
        <row r="256">
          <cell r="A256">
            <v>236</v>
          </cell>
          <cell r="B256">
            <v>45231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H256">
            <v>999807.17709003971</v>
          </cell>
          <cell r="I256">
            <v>913302.05989764584</v>
          </cell>
          <cell r="J256">
            <v>0</v>
          </cell>
          <cell r="CR256">
            <v>15944.183832480385</v>
          </cell>
          <cell r="CS256">
            <v>0</v>
          </cell>
        </row>
        <row r="257">
          <cell r="A257">
            <v>237</v>
          </cell>
          <cell r="B257">
            <v>45261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H257">
            <v>999807.17709003971</v>
          </cell>
          <cell r="I257">
            <v>913302.05989764584</v>
          </cell>
          <cell r="J257">
            <v>0</v>
          </cell>
          <cell r="CR257">
            <v>15944.183832480385</v>
          </cell>
          <cell r="CS257">
            <v>0</v>
          </cell>
        </row>
        <row r="258">
          <cell r="A258">
            <v>238</v>
          </cell>
          <cell r="B258">
            <v>45292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H258">
            <v>999807.17709003971</v>
          </cell>
          <cell r="I258">
            <v>913302.05989764584</v>
          </cell>
          <cell r="J258">
            <v>0</v>
          </cell>
          <cell r="CR258">
            <v>15944.183832480385</v>
          </cell>
          <cell r="CS258">
            <v>0</v>
          </cell>
        </row>
        <row r="259">
          <cell r="A259">
            <v>239</v>
          </cell>
          <cell r="B259">
            <v>45323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H259">
            <v>999807.17709003971</v>
          </cell>
          <cell r="I259">
            <v>913302.05989764584</v>
          </cell>
          <cell r="J259">
            <v>0</v>
          </cell>
          <cell r="CR259">
            <v>15944.183832480385</v>
          </cell>
          <cell r="CS259">
            <v>0</v>
          </cell>
        </row>
        <row r="260">
          <cell r="A260">
            <v>240</v>
          </cell>
          <cell r="B260">
            <v>45352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H260">
            <v>999807.17709003971</v>
          </cell>
          <cell r="I260">
            <v>913302.05989764584</v>
          </cell>
          <cell r="J260">
            <v>0</v>
          </cell>
          <cell r="CR260">
            <v>15944.183832480385</v>
          </cell>
          <cell r="CS260">
            <v>0</v>
          </cell>
        </row>
        <row r="261">
          <cell r="A261">
            <v>241</v>
          </cell>
          <cell r="B261">
            <v>45383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H261">
            <v>999807.17709003971</v>
          </cell>
          <cell r="I261">
            <v>913302.05989764584</v>
          </cell>
          <cell r="J261">
            <v>0</v>
          </cell>
          <cell r="CR261">
            <v>15944.183832480385</v>
          </cell>
          <cell r="CS261">
            <v>0</v>
          </cell>
        </row>
        <row r="262">
          <cell r="A262">
            <v>242</v>
          </cell>
          <cell r="B262">
            <v>45413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H262">
            <v>999807.17709003971</v>
          </cell>
          <cell r="I262">
            <v>913302.05989764584</v>
          </cell>
          <cell r="J262">
            <v>0</v>
          </cell>
          <cell r="CR262">
            <v>15944.183832480385</v>
          </cell>
          <cell r="CS262">
            <v>0</v>
          </cell>
        </row>
        <row r="263">
          <cell r="A263">
            <v>243</v>
          </cell>
          <cell r="B263">
            <v>45444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H263">
            <v>999807.17709003971</v>
          </cell>
          <cell r="I263">
            <v>913302.05989764584</v>
          </cell>
          <cell r="J263">
            <v>0</v>
          </cell>
          <cell r="CR263">
            <v>15944.183832480385</v>
          </cell>
          <cell r="CS263">
            <v>0</v>
          </cell>
        </row>
        <row r="264">
          <cell r="A264">
            <v>244</v>
          </cell>
          <cell r="B264">
            <v>45474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H264">
            <v>999807.17709003971</v>
          </cell>
          <cell r="I264">
            <v>913302.05989764584</v>
          </cell>
          <cell r="J264">
            <v>0</v>
          </cell>
          <cell r="CR264">
            <v>15944.183832480385</v>
          </cell>
          <cell r="CS264">
            <v>0</v>
          </cell>
        </row>
        <row r="265">
          <cell r="A265">
            <v>245</v>
          </cell>
          <cell r="B265">
            <v>45505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H265">
            <v>999807.17709003971</v>
          </cell>
          <cell r="I265">
            <v>913302.05989764584</v>
          </cell>
          <cell r="J265">
            <v>0</v>
          </cell>
          <cell r="CR265">
            <v>15944.183832480385</v>
          </cell>
          <cell r="CS265">
            <v>0</v>
          </cell>
        </row>
        <row r="266">
          <cell r="A266">
            <v>246</v>
          </cell>
          <cell r="B266">
            <v>45536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H266">
            <v>999807.17709003971</v>
          </cell>
          <cell r="I266">
            <v>913302.05989764584</v>
          </cell>
          <cell r="J266">
            <v>0</v>
          </cell>
          <cell r="CR266">
            <v>15944.183832480385</v>
          </cell>
          <cell r="CS266">
            <v>0</v>
          </cell>
        </row>
        <row r="267">
          <cell r="A267">
            <v>247</v>
          </cell>
          <cell r="B267">
            <v>45566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H267">
            <v>999807.17709003971</v>
          </cell>
          <cell r="I267">
            <v>913302.05989764584</v>
          </cell>
          <cell r="J267">
            <v>0</v>
          </cell>
          <cell r="CR267">
            <v>15944.183832480385</v>
          </cell>
          <cell r="CS267">
            <v>0</v>
          </cell>
        </row>
        <row r="268">
          <cell r="A268">
            <v>248</v>
          </cell>
          <cell r="B268">
            <v>45597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H268">
            <v>999807.17709003971</v>
          </cell>
          <cell r="I268">
            <v>913302.05989764584</v>
          </cell>
          <cell r="J268">
            <v>0</v>
          </cell>
          <cell r="CR268">
            <v>15944.183832480385</v>
          </cell>
          <cell r="CS268">
            <v>0</v>
          </cell>
        </row>
        <row r="269">
          <cell r="A269">
            <v>249</v>
          </cell>
          <cell r="B269">
            <v>45627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H269">
            <v>999807.17709003971</v>
          </cell>
          <cell r="I269">
            <v>913302.05989764584</v>
          </cell>
          <cell r="J269">
            <v>0</v>
          </cell>
          <cell r="CR269">
            <v>15944.183832480385</v>
          </cell>
          <cell r="CS269">
            <v>0</v>
          </cell>
        </row>
        <row r="270">
          <cell r="A270">
            <v>250</v>
          </cell>
          <cell r="B270">
            <v>45658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H270">
            <v>999807.17709003971</v>
          </cell>
          <cell r="I270">
            <v>913302.05989764584</v>
          </cell>
          <cell r="J270">
            <v>0</v>
          </cell>
          <cell r="CR270">
            <v>15944.183832480385</v>
          </cell>
          <cell r="CS270">
            <v>0</v>
          </cell>
        </row>
        <row r="271">
          <cell r="A271">
            <v>251</v>
          </cell>
          <cell r="B271">
            <v>45689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H271">
            <v>999807.17709003971</v>
          </cell>
          <cell r="I271">
            <v>913302.05989764584</v>
          </cell>
          <cell r="J271">
            <v>0</v>
          </cell>
          <cell r="CR271">
            <v>15944.183832480385</v>
          </cell>
          <cell r="CS271">
            <v>0</v>
          </cell>
        </row>
        <row r="272">
          <cell r="A272">
            <v>252</v>
          </cell>
          <cell r="B272">
            <v>45717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H272">
            <v>999807.17709003971</v>
          </cell>
          <cell r="I272">
            <v>913302.05989764584</v>
          </cell>
          <cell r="J272">
            <v>0</v>
          </cell>
          <cell r="CR272">
            <v>15944.183832480385</v>
          </cell>
          <cell r="CS272">
            <v>0</v>
          </cell>
        </row>
        <row r="273">
          <cell r="A273">
            <v>253</v>
          </cell>
          <cell r="B273">
            <v>45748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H273">
            <v>999807.17709003971</v>
          </cell>
          <cell r="I273">
            <v>913302.05989764584</v>
          </cell>
          <cell r="J273">
            <v>0</v>
          </cell>
          <cell r="CR273">
            <v>15944.183832480385</v>
          </cell>
          <cell r="CS273">
            <v>0</v>
          </cell>
        </row>
        <row r="274">
          <cell r="A274">
            <v>254</v>
          </cell>
          <cell r="B274">
            <v>45778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H274">
            <v>999807.17709003971</v>
          </cell>
          <cell r="I274">
            <v>913302.05989764584</v>
          </cell>
          <cell r="J274">
            <v>0</v>
          </cell>
          <cell r="CR274">
            <v>15944.183832480385</v>
          </cell>
          <cell r="CS274">
            <v>0</v>
          </cell>
        </row>
        <row r="275">
          <cell r="A275">
            <v>255</v>
          </cell>
          <cell r="B275">
            <v>45809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H275">
            <v>999807.17709003971</v>
          </cell>
          <cell r="I275">
            <v>913302.05989764584</v>
          </cell>
          <cell r="J275">
            <v>0</v>
          </cell>
          <cell r="CR275">
            <v>15944.183832480385</v>
          </cell>
          <cell r="CS275">
            <v>0</v>
          </cell>
        </row>
        <row r="276">
          <cell r="A276">
            <v>256</v>
          </cell>
          <cell r="B276">
            <v>45839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H276">
            <v>999807.17709003971</v>
          </cell>
          <cell r="I276">
            <v>913302.05989764584</v>
          </cell>
          <cell r="J276">
            <v>0</v>
          </cell>
          <cell r="CR276">
            <v>15944.183832480385</v>
          </cell>
          <cell r="CS276">
            <v>0</v>
          </cell>
        </row>
        <row r="277">
          <cell r="A277">
            <v>257</v>
          </cell>
          <cell r="B277">
            <v>45870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H277">
            <v>999807.17709003971</v>
          </cell>
          <cell r="I277">
            <v>913302.05989764584</v>
          </cell>
          <cell r="J277">
            <v>0</v>
          </cell>
          <cell r="CR277">
            <v>15944.183832480385</v>
          </cell>
          <cell r="CS277">
            <v>0</v>
          </cell>
        </row>
        <row r="278">
          <cell r="A278">
            <v>258</v>
          </cell>
          <cell r="B278">
            <v>45901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H278">
            <v>999807.17709003971</v>
          </cell>
          <cell r="I278">
            <v>913302.05989764584</v>
          </cell>
          <cell r="J278">
            <v>0</v>
          </cell>
          <cell r="CR278">
            <v>15944.183832480385</v>
          </cell>
          <cell r="CS278">
            <v>0</v>
          </cell>
        </row>
        <row r="279">
          <cell r="A279">
            <v>259</v>
          </cell>
          <cell r="B279">
            <v>45931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H279">
            <v>999807.17709003971</v>
          </cell>
          <cell r="I279">
            <v>913302.05989764584</v>
          </cell>
          <cell r="J279">
            <v>0</v>
          </cell>
          <cell r="CR279">
            <v>15944.183832480385</v>
          </cell>
          <cell r="CS279">
            <v>0</v>
          </cell>
        </row>
        <row r="280">
          <cell r="A280">
            <v>260</v>
          </cell>
          <cell r="B280">
            <v>45962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H280">
            <v>999807.17709003971</v>
          </cell>
          <cell r="I280">
            <v>913302.05989764584</v>
          </cell>
          <cell r="J280">
            <v>0</v>
          </cell>
          <cell r="CR280">
            <v>15944.183832480385</v>
          </cell>
          <cell r="CS280">
            <v>0</v>
          </cell>
        </row>
        <row r="281">
          <cell r="A281">
            <v>261</v>
          </cell>
          <cell r="B281">
            <v>45992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H281">
            <v>999807.17709003971</v>
          </cell>
          <cell r="I281">
            <v>913302.05989764584</v>
          </cell>
          <cell r="J281">
            <v>0</v>
          </cell>
          <cell r="CR281">
            <v>15944.183832480385</v>
          </cell>
          <cell r="CS281">
            <v>0</v>
          </cell>
        </row>
        <row r="282">
          <cell r="A282">
            <v>262</v>
          </cell>
          <cell r="B282">
            <v>46023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H282">
            <v>999807.17709003971</v>
          </cell>
          <cell r="I282">
            <v>913302.05989764584</v>
          </cell>
          <cell r="J282">
            <v>0</v>
          </cell>
          <cell r="CR282">
            <v>15944.183832480385</v>
          </cell>
          <cell r="CS282">
            <v>0</v>
          </cell>
        </row>
        <row r="283">
          <cell r="A283">
            <v>263</v>
          </cell>
          <cell r="B283">
            <v>46054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H283">
            <v>999807.17709003971</v>
          </cell>
          <cell r="I283">
            <v>913302.05989764584</v>
          </cell>
          <cell r="J283">
            <v>0</v>
          </cell>
          <cell r="CR283">
            <v>15944.183832480385</v>
          </cell>
          <cell r="CS283">
            <v>0</v>
          </cell>
        </row>
        <row r="284">
          <cell r="A284">
            <v>264</v>
          </cell>
          <cell r="B284">
            <v>46082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H284">
            <v>999807.17709003971</v>
          </cell>
          <cell r="I284">
            <v>913302.05989764584</v>
          </cell>
          <cell r="J284">
            <v>0</v>
          </cell>
          <cell r="CR284">
            <v>15944.183832480385</v>
          </cell>
          <cell r="CS284">
            <v>0</v>
          </cell>
        </row>
        <row r="285">
          <cell r="A285">
            <v>265</v>
          </cell>
          <cell r="B285">
            <v>46113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H285">
            <v>999807.17709003971</v>
          </cell>
          <cell r="I285">
            <v>913302.05989764584</v>
          </cell>
          <cell r="J285">
            <v>0</v>
          </cell>
          <cell r="CR285">
            <v>15944.183832480385</v>
          </cell>
          <cell r="CS285">
            <v>0</v>
          </cell>
        </row>
        <row r="286">
          <cell r="A286">
            <v>266</v>
          </cell>
          <cell r="B286">
            <v>46143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H286">
            <v>999807.17709003971</v>
          </cell>
          <cell r="I286">
            <v>913302.05989764584</v>
          </cell>
          <cell r="J286">
            <v>0</v>
          </cell>
          <cell r="CR286">
            <v>15944.183832480385</v>
          </cell>
          <cell r="CS286">
            <v>0</v>
          </cell>
        </row>
        <row r="287">
          <cell r="A287">
            <v>267</v>
          </cell>
          <cell r="B287">
            <v>46174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H287">
            <v>999807.17709003971</v>
          </cell>
          <cell r="I287">
            <v>913302.05989764584</v>
          </cell>
          <cell r="J287">
            <v>0</v>
          </cell>
          <cell r="CR287">
            <v>15944.183832480385</v>
          </cell>
          <cell r="CS287">
            <v>0</v>
          </cell>
        </row>
        <row r="288">
          <cell r="A288">
            <v>268</v>
          </cell>
          <cell r="B288">
            <v>46204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H288">
            <v>999807.17709003971</v>
          </cell>
          <cell r="I288">
            <v>913302.05989764584</v>
          </cell>
          <cell r="J288">
            <v>0</v>
          </cell>
          <cell r="CR288">
            <v>15944.183832480385</v>
          </cell>
          <cell r="CS288">
            <v>0</v>
          </cell>
        </row>
        <row r="289">
          <cell r="A289">
            <v>269</v>
          </cell>
          <cell r="B289">
            <v>46235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H289">
            <v>999807.17709003971</v>
          </cell>
          <cell r="I289">
            <v>913302.05989764584</v>
          </cell>
          <cell r="J289">
            <v>0</v>
          </cell>
          <cell r="CR289">
            <v>15944.183832480385</v>
          </cell>
          <cell r="CS289">
            <v>0</v>
          </cell>
        </row>
        <row r="290">
          <cell r="A290">
            <v>270</v>
          </cell>
          <cell r="B290">
            <v>46266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H290">
            <v>999807.17709003971</v>
          </cell>
          <cell r="I290">
            <v>913302.05989764584</v>
          </cell>
          <cell r="J290">
            <v>0</v>
          </cell>
          <cell r="CR290">
            <v>15944.183832480385</v>
          </cell>
          <cell r="CS290">
            <v>0</v>
          </cell>
        </row>
        <row r="291">
          <cell r="A291">
            <v>271</v>
          </cell>
          <cell r="B291">
            <v>46296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H291">
            <v>999807.17709003971</v>
          </cell>
          <cell r="I291">
            <v>913302.05989764584</v>
          </cell>
          <cell r="J291">
            <v>0</v>
          </cell>
          <cell r="CR291">
            <v>15944.183832480385</v>
          </cell>
          <cell r="CS291">
            <v>0</v>
          </cell>
        </row>
        <row r="292">
          <cell r="A292">
            <v>272</v>
          </cell>
          <cell r="B292">
            <v>46327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H292">
            <v>999807.17709003971</v>
          </cell>
          <cell r="I292">
            <v>913302.05989764584</v>
          </cell>
          <cell r="J292">
            <v>0</v>
          </cell>
          <cell r="CR292">
            <v>15944.183832480385</v>
          </cell>
          <cell r="CS292">
            <v>0</v>
          </cell>
        </row>
        <row r="293">
          <cell r="A293">
            <v>273</v>
          </cell>
          <cell r="B293">
            <v>46357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H293">
            <v>999807.17709003971</v>
          </cell>
          <cell r="I293">
            <v>913302.05989764584</v>
          </cell>
          <cell r="J293">
            <v>0</v>
          </cell>
          <cell r="CR293">
            <v>15944.183832480385</v>
          </cell>
          <cell r="CS293">
            <v>0</v>
          </cell>
        </row>
        <row r="294">
          <cell r="A294">
            <v>274</v>
          </cell>
          <cell r="B294">
            <v>46388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H294">
            <v>999807.17709003971</v>
          </cell>
          <cell r="I294">
            <v>913302.05989764584</v>
          </cell>
          <cell r="J294">
            <v>0</v>
          </cell>
          <cell r="CR294">
            <v>15944.183832480385</v>
          </cell>
          <cell r="CS294">
            <v>0</v>
          </cell>
        </row>
        <row r="295">
          <cell r="A295">
            <v>275</v>
          </cell>
          <cell r="B295">
            <v>46419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H295">
            <v>999807.17709003971</v>
          </cell>
          <cell r="I295">
            <v>913302.05989764584</v>
          </cell>
          <cell r="J295">
            <v>0</v>
          </cell>
          <cell r="CR295">
            <v>15944.183832480385</v>
          </cell>
          <cell r="CS295">
            <v>0</v>
          </cell>
        </row>
        <row r="296">
          <cell r="A296">
            <v>276</v>
          </cell>
          <cell r="B296">
            <v>46447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H296">
            <v>999807.17709003971</v>
          </cell>
          <cell r="I296">
            <v>913302.05989764584</v>
          </cell>
          <cell r="J296">
            <v>0</v>
          </cell>
          <cell r="CR296">
            <v>15944.183832480385</v>
          </cell>
          <cell r="CS296">
            <v>0</v>
          </cell>
        </row>
        <row r="297">
          <cell r="A297">
            <v>277</v>
          </cell>
          <cell r="B297">
            <v>46478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H297">
            <v>999807.17709003971</v>
          </cell>
          <cell r="I297">
            <v>913302.05989764584</v>
          </cell>
          <cell r="J297">
            <v>0</v>
          </cell>
          <cell r="CR297">
            <v>15944.183832480385</v>
          </cell>
          <cell r="CS297">
            <v>0</v>
          </cell>
        </row>
        <row r="298">
          <cell r="A298">
            <v>278</v>
          </cell>
          <cell r="B298">
            <v>46508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H298">
            <v>999807.17709003971</v>
          </cell>
          <cell r="I298">
            <v>913302.05989764584</v>
          </cell>
          <cell r="J298">
            <v>0</v>
          </cell>
          <cell r="CR298">
            <v>15944.183832480385</v>
          </cell>
          <cell r="CS298">
            <v>0</v>
          </cell>
        </row>
        <row r="299">
          <cell r="A299">
            <v>279</v>
          </cell>
          <cell r="B299">
            <v>46539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H299">
            <v>999807.17709003971</v>
          </cell>
          <cell r="I299">
            <v>913302.05989764584</v>
          </cell>
          <cell r="J299">
            <v>0</v>
          </cell>
          <cell r="CR299">
            <v>15944.183832480385</v>
          </cell>
          <cell r="CS299">
            <v>0</v>
          </cell>
        </row>
        <row r="300">
          <cell r="A300">
            <v>280</v>
          </cell>
          <cell r="B300">
            <v>46569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H300">
            <v>999807.17709003971</v>
          </cell>
          <cell r="I300">
            <v>913302.05989764584</v>
          </cell>
          <cell r="J300">
            <v>0</v>
          </cell>
          <cell r="CR300">
            <v>15944.183832480385</v>
          </cell>
          <cell r="CS300">
            <v>0</v>
          </cell>
        </row>
        <row r="301">
          <cell r="A301">
            <v>281</v>
          </cell>
          <cell r="B301">
            <v>46600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H301">
            <v>999807.17709003971</v>
          </cell>
          <cell r="I301">
            <v>913302.05989764584</v>
          </cell>
          <cell r="J301">
            <v>0</v>
          </cell>
          <cell r="CR301">
            <v>15944.183832480385</v>
          </cell>
          <cell r="CS301">
            <v>0</v>
          </cell>
        </row>
        <row r="302">
          <cell r="A302">
            <v>282</v>
          </cell>
          <cell r="B302">
            <v>46631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H302">
            <v>999807.17709003971</v>
          </cell>
          <cell r="I302">
            <v>913302.05989764584</v>
          </cell>
          <cell r="J302">
            <v>0</v>
          </cell>
          <cell r="CR302">
            <v>15944.183832480385</v>
          </cell>
          <cell r="CS302">
            <v>0</v>
          </cell>
        </row>
        <row r="303">
          <cell r="A303">
            <v>283</v>
          </cell>
          <cell r="B303">
            <v>46661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H303">
            <v>999807.17709003971</v>
          </cell>
          <cell r="I303">
            <v>913302.05989764584</v>
          </cell>
          <cell r="J303">
            <v>0</v>
          </cell>
          <cell r="CR303">
            <v>15944.183832480385</v>
          </cell>
          <cell r="CS303">
            <v>0</v>
          </cell>
        </row>
        <row r="304">
          <cell r="A304">
            <v>284</v>
          </cell>
          <cell r="B304">
            <v>46692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H304">
            <v>999807.17709003971</v>
          </cell>
          <cell r="I304">
            <v>913302.05989764584</v>
          </cell>
          <cell r="J304">
            <v>0</v>
          </cell>
          <cell r="CR304">
            <v>15944.183832480385</v>
          </cell>
          <cell r="CS304">
            <v>0</v>
          </cell>
        </row>
        <row r="305">
          <cell r="A305">
            <v>285</v>
          </cell>
          <cell r="B305">
            <v>46722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H305">
            <v>999807.17709003971</v>
          </cell>
          <cell r="I305">
            <v>913302.05989764584</v>
          </cell>
          <cell r="J305">
            <v>0</v>
          </cell>
          <cell r="CR305">
            <v>15944.183832480385</v>
          </cell>
          <cell r="CS305">
            <v>0</v>
          </cell>
        </row>
        <row r="306">
          <cell r="A306">
            <v>286</v>
          </cell>
          <cell r="B306">
            <v>46753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H306">
            <v>999807.17709003971</v>
          </cell>
          <cell r="I306">
            <v>913302.05989764584</v>
          </cell>
          <cell r="J306">
            <v>0</v>
          </cell>
          <cell r="CR306">
            <v>15944.183832480385</v>
          </cell>
          <cell r="CS306">
            <v>0</v>
          </cell>
        </row>
        <row r="307">
          <cell r="A307">
            <v>287</v>
          </cell>
          <cell r="B307">
            <v>46784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H307">
            <v>999807.17709003971</v>
          </cell>
          <cell r="I307">
            <v>913302.05989764584</v>
          </cell>
          <cell r="J307">
            <v>0</v>
          </cell>
          <cell r="CR307">
            <v>15944.183832480385</v>
          </cell>
          <cell r="CS307">
            <v>0</v>
          </cell>
        </row>
        <row r="308">
          <cell r="A308">
            <v>288</v>
          </cell>
          <cell r="B308">
            <v>46813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H308">
            <v>999807.17709003971</v>
          </cell>
          <cell r="I308">
            <v>913302.05989764584</v>
          </cell>
          <cell r="J308">
            <v>0</v>
          </cell>
          <cell r="CR308">
            <v>15944.183832480385</v>
          </cell>
          <cell r="CS308">
            <v>0</v>
          </cell>
        </row>
        <row r="309">
          <cell r="A309">
            <v>289</v>
          </cell>
          <cell r="B309">
            <v>46844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H309">
            <v>999807.17709003971</v>
          </cell>
          <cell r="I309">
            <v>913302.05989764584</v>
          </cell>
          <cell r="J309">
            <v>0</v>
          </cell>
          <cell r="CR309">
            <v>15944.183832480385</v>
          </cell>
          <cell r="CS309">
            <v>0</v>
          </cell>
        </row>
        <row r="310">
          <cell r="A310">
            <v>290</v>
          </cell>
          <cell r="B310">
            <v>46874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H310">
            <v>999807.17709003971</v>
          </cell>
          <cell r="I310">
            <v>913302.05989764584</v>
          </cell>
          <cell r="J310">
            <v>0</v>
          </cell>
          <cell r="CR310">
            <v>15944.183832480385</v>
          </cell>
          <cell r="CS310">
            <v>0</v>
          </cell>
        </row>
        <row r="311">
          <cell r="A311">
            <v>291</v>
          </cell>
          <cell r="B311">
            <v>46905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H311">
            <v>999807.17709003971</v>
          </cell>
          <cell r="I311">
            <v>913302.05989764584</v>
          </cell>
          <cell r="J311">
            <v>0</v>
          </cell>
          <cell r="CR311">
            <v>15944.183832480385</v>
          </cell>
          <cell r="CS311">
            <v>0</v>
          </cell>
        </row>
        <row r="312">
          <cell r="A312">
            <v>292</v>
          </cell>
          <cell r="B312">
            <v>46935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H312">
            <v>999807.17709003971</v>
          </cell>
          <cell r="I312">
            <v>913302.05989764584</v>
          </cell>
          <cell r="J312">
            <v>0</v>
          </cell>
          <cell r="CR312">
            <v>15944.183832480385</v>
          </cell>
          <cell r="CS312">
            <v>0</v>
          </cell>
        </row>
        <row r="313">
          <cell r="A313">
            <v>293</v>
          </cell>
          <cell r="B313">
            <v>46966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H313">
            <v>999807.17709003971</v>
          </cell>
          <cell r="I313">
            <v>913302.05989764584</v>
          </cell>
          <cell r="J313">
            <v>0</v>
          </cell>
          <cell r="CR313">
            <v>15944.183832480385</v>
          </cell>
          <cell r="CS313">
            <v>0</v>
          </cell>
        </row>
        <row r="314">
          <cell r="A314">
            <v>294</v>
          </cell>
          <cell r="B314">
            <v>46997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H314">
            <v>999807.17709003971</v>
          </cell>
          <cell r="I314">
            <v>913302.05989764584</v>
          </cell>
          <cell r="J314">
            <v>0</v>
          </cell>
          <cell r="CR314">
            <v>15944.183832480385</v>
          </cell>
          <cell r="CS314">
            <v>0</v>
          </cell>
        </row>
        <row r="315">
          <cell r="A315">
            <v>295</v>
          </cell>
          <cell r="B315">
            <v>47027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H315">
            <v>999807.17709003971</v>
          </cell>
          <cell r="I315">
            <v>913302.05989764584</v>
          </cell>
          <cell r="J315">
            <v>0</v>
          </cell>
          <cell r="CR315">
            <v>15944.183832480385</v>
          </cell>
          <cell r="CS315">
            <v>0</v>
          </cell>
        </row>
        <row r="316">
          <cell r="A316">
            <v>296</v>
          </cell>
          <cell r="B316">
            <v>47058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H316">
            <v>999807.17709003971</v>
          </cell>
          <cell r="I316">
            <v>913302.05989764584</v>
          </cell>
          <cell r="J316">
            <v>0</v>
          </cell>
          <cell r="CR316">
            <v>15944.183832480385</v>
          </cell>
          <cell r="CS316">
            <v>0</v>
          </cell>
        </row>
        <row r="317">
          <cell r="A317">
            <v>297</v>
          </cell>
          <cell r="B317">
            <v>47088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H317">
            <v>999807.17709003971</v>
          </cell>
          <cell r="I317">
            <v>913302.05989764584</v>
          </cell>
          <cell r="J317">
            <v>0</v>
          </cell>
          <cell r="CR317">
            <v>15944.183832480385</v>
          </cell>
          <cell r="CS317">
            <v>0</v>
          </cell>
        </row>
        <row r="318">
          <cell r="A318">
            <v>298</v>
          </cell>
          <cell r="B318">
            <v>47119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H318">
            <v>999807.17709003971</v>
          </cell>
          <cell r="I318">
            <v>913302.05989764584</v>
          </cell>
          <cell r="J318">
            <v>0</v>
          </cell>
          <cell r="CR318">
            <v>15944.183832480385</v>
          </cell>
          <cell r="CS318">
            <v>0</v>
          </cell>
        </row>
        <row r="319">
          <cell r="A319">
            <v>299</v>
          </cell>
          <cell r="B319">
            <v>47150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H319">
            <v>999807.17709003971</v>
          </cell>
          <cell r="I319">
            <v>913302.05989764584</v>
          </cell>
          <cell r="J319">
            <v>0</v>
          </cell>
          <cell r="CR319">
            <v>15944.183832480385</v>
          </cell>
          <cell r="CS319">
            <v>0</v>
          </cell>
        </row>
        <row r="320">
          <cell r="A320">
            <v>300</v>
          </cell>
          <cell r="B320">
            <v>47178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H320">
            <v>999807.17709003971</v>
          </cell>
          <cell r="I320">
            <v>913302.05989764584</v>
          </cell>
          <cell r="J320">
            <v>0</v>
          </cell>
          <cell r="CR320">
            <v>15944.183832480385</v>
          </cell>
          <cell r="CS320">
            <v>0</v>
          </cell>
        </row>
        <row r="321">
          <cell r="A321">
            <v>301</v>
          </cell>
          <cell r="B321">
            <v>47209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H321">
            <v>999807.17709003971</v>
          </cell>
          <cell r="I321">
            <v>913302.05989764584</v>
          </cell>
          <cell r="J321">
            <v>0</v>
          </cell>
          <cell r="CR321">
            <v>15944.183832480385</v>
          </cell>
          <cell r="CS321">
            <v>0</v>
          </cell>
        </row>
        <row r="322">
          <cell r="A322">
            <v>302</v>
          </cell>
          <cell r="B322">
            <v>47239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H322">
            <v>999807.17709003971</v>
          </cell>
          <cell r="I322">
            <v>913302.05989764584</v>
          </cell>
          <cell r="J322">
            <v>0</v>
          </cell>
          <cell r="CR322">
            <v>15944.183832480385</v>
          </cell>
          <cell r="CS322">
            <v>0</v>
          </cell>
        </row>
        <row r="323">
          <cell r="A323">
            <v>303</v>
          </cell>
          <cell r="B323">
            <v>47270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H323">
            <v>999807.17709003971</v>
          </cell>
          <cell r="I323">
            <v>913302.05989764584</v>
          </cell>
          <cell r="J323">
            <v>0</v>
          </cell>
          <cell r="CR323">
            <v>15944.183832480385</v>
          </cell>
          <cell r="CS323">
            <v>0</v>
          </cell>
        </row>
        <row r="324">
          <cell r="A324">
            <v>304</v>
          </cell>
          <cell r="B324">
            <v>47300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H324">
            <v>999807.17709003971</v>
          </cell>
          <cell r="I324">
            <v>913302.05989764584</v>
          </cell>
          <cell r="J324">
            <v>0</v>
          </cell>
          <cell r="CR324">
            <v>15944.183832480385</v>
          </cell>
          <cell r="CS324">
            <v>0</v>
          </cell>
        </row>
        <row r="325">
          <cell r="A325">
            <v>305</v>
          </cell>
          <cell r="B325">
            <v>47331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H325">
            <v>999807.17709003971</v>
          </cell>
          <cell r="I325">
            <v>913302.05989764584</v>
          </cell>
          <cell r="J325">
            <v>0</v>
          </cell>
          <cell r="CR325">
            <v>15944.183832480385</v>
          </cell>
          <cell r="CS325">
            <v>0</v>
          </cell>
        </row>
        <row r="326">
          <cell r="A326">
            <v>306</v>
          </cell>
          <cell r="B326">
            <v>47362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H326">
            <v>999807.17709003971</v>
          </cell>
          <cell r="I326">
            <v>913302.05989764584</v>
          </cell>
          <cell r="J326">
            <v>0</v>
          </cell>
          <cell r="CR326">
            <v>15944.183832480385</v>
          </cell>
          <cell r="CS326">
            <v>0</v>
          </cell>
        </row>
        <row r="327">
          <cell r="A327">
            <v>307</v>
          </cell>
          <cell r="B327">
            <v>47392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H327">
            <v>999807.17709003971</v>
          </cell>
          <cell r="I327">
            <v>913302.05989764584</v>
          </cell>
          <cell r="J327">
            <v>0</v>
          </cell>
          <cell r="CR327">
            <v>15944.183832480385</v>
          </cell>
          <cell r="CS327">
            <v>0</v>
          </cell>
        </row>
        <row r="328">
          <cell r="A328">
            <v>308</v>
          </cell>
          <cell r="B328">
            <v>47423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H328">
            <v>999807.17709003971</v>
          </cell>
          <cell r="I328">
            <v>913302.05989764584</v>
          </cell>
          <cell r="J328">
            <v>0</v>
          </cell>
          <cell r="CR328">
            <v>15944.183832480385</v>
          </cell>
          <cell r="CS328">
            <v>0</v>
          </cell>
        </row>
        <row r="329">
          <cell r="A329">
            <v>309</v>
          </cell>
          <cell r="B329">
            <v>47453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H329">
            <v>999807.17709003971</v>
          </cell>
          <cell r="I329">
            <v>913302.05989764584</v>
          </cell>
          <cell r="J329">
            <v>0</v>
          </cell>
          <cell r="CR329">
            <v>15944.183832480385</v>
          </cell>
          <cell r="CS329">
            <v>0</v>
          </cell>
        </row>
        <row r="330">
          <cell r="A330">
            <v>310</v>
          </cell>
          <cell r="B330">
            <v>47484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H330">
            <v>999807.17709003971</v>
          </cell>
          <cell r="I330">
            <v>913302.05989764584</v>
          </cell>
          <cell r="J330">
            <v>0</v>
          </cell>
          <cell r="CR330">
            <v>15944.183832480385</v>
          </cell>
          <cell r="CS330">
            <v>0</v>
          </cell>
        </row>
        <row r="331">
          <cell r="A331">
            <v>311</v>
          </cell>
          <cell r="B331">
            <v>47515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H331">
            <v>999807.17709003971</v>
          </cell>
          <cell r="I331">
            <v>913302.05989764584</v>
          </cell>
          <cell r="J331">
            <v>0</v>
          </cell>
          <cell r="CR331">
            <v>15944.183832480385</v>
          </cell>
          <cell r="CS331">
            <v>0</v>
          </cell>
        </row>
        <row r="332">
          <cell r="A332">
            <v>312</v>
          </cell>
          <cell r="B332">
            <v>47543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H332">
            <v>999807.17709003971</v>
          </cell>
          <cell r="I332">
            <v>913302.05989764584</v>
          </cell>
          <cell r="J332">
            <v>0</v>
          </cell>
          <cell r="CR332">
            <v>15944.183832480385</v>
          </cell>
          <cell r="CS332">
            <v>0</v>
          </cell>
        </row>
        <row r="333">
          <cell r="A333">
            <v>313</v>
          </cell>
          <cell r="B333">
            <v>47574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H333">
            <v>999807.17709003971</v>
          </cell>
          <cell r="I333">
            <v>913302.05989764584</v>
          </cell>
          <cell r="J333">
            <v>0</v>
          </cell>
          <cell r="CR333">
            <v>15944.183832480385</v>
          </cell>
          <cell r="CS333">
            <v>0</v>
          </cell>
        </row>
        <row r="334">
          <cell r="A334">
            <v>314</v>
          </cell>
          <cell r="B334">
            <v>47604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H334">
            <v>999807.17709003971</v>
          </cell>
          <cell r="I334">
            <v>913302.05989764584</v>
          </cell>
          <cell r="J334">
            <v>0</v>
          </cell>
          <cell r="CR334">
            <v>15944.183832480385</v>
          </cell>
          <cell r="CS334">
            <v>0</v>
          </cell>
        </row>
        <row r="335">
          <cell r="A335">
            <v>315</v>
          </cell>
          <cell r="B335">
            <v>47635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H335">
            <v>999807.17709003971</v>
          </cell>
          <cell r="I335">
            <v>913302.05989764584</v>
          </cell>
          <cell r="J335">
            <v>0</v>
          </cell>
          <cell r="CR335">
            <v>15944.183832480385</v>
          </cell>
          <cell r="CS335">
            <v>0</v>
          </cell>
        </row>
        <row r="336">
          <cell r="A336">
            <v>316</v>
          </cell>
          <cell r="B336">
            <v>47665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H336">
            <v>999807.17709003971</v>
          </cell>
          <cell r="I336">
            <v>913302.05989764584</v>
          </cell>
          <cell r="J336">
            <v>0</v>
          </cell>
          <cell r="CR336">
            <v>15944.183832480385</v>
          </cell>
          <cell r="CS336">
            <v>0</v>
          </cell>
        </row>
        <row r="337">
          <cell r="A337">
            <v>317</v>
          </cell>
          <cell r="B337">
            <v>47696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H337">
            <v>999807.17709003971</v>
          </cell>
          <cell r="I337">
            <v>913302.05989764584</v>
          </cell>
          <cell r="J337">
            <v>0</v>
          </cell>
          <cell r="CR337">
            <v>15944.183832480385</v>
          </cell>
          <cell r="CS337">
            <v>0</v>
          </cell>
        </row>
        <row r="338">
          <cell r="A338">
            <v>318</v>
          </cell>
          <cell r="B338">
            <v>47727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H338">
            <v>999807.17709003971</v>
          </cell>
          <cell r="I338">
            <v>913302.05989764584</v>
          </cell>
          <cell r="J338">
            <v>0</v>
          </cell>
          <cell r="CR338">
            <v>15944.183832480385</v>
          </cell>
          <cell r="CS338">
            <v>0</v>
          </cell>
        </row>
        <row r="339">
          <cell r="A339">
            <v>319</v>
          </cell>
          <cell r="B339">
            <v>47757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H339">
            <v>999807.17709003971</v>
          </cell>
          <cell r="I339">
            <v>913302.05989764584</v>
          </cell>
          <cell r="J339">
            <v>0</v>
          </cell>
          <cell r="CR339">
            <v>15944.183832480385</v>
          </cell>
          <cell r="CS339">
            <v>0</v>
          </cell>
        </row>
        <row r="340">
          <cell r="A340">
            <v>320</v>
          </cell>
          <cell r="B340">
            <v>47788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H340">
            <v>999807.17709003971</v>
          </cell>
          <cell r="I340">
            <v>913302.05989764584</v>
          </cell>
          <cell r="J340">
            <v>0</v>
          </cell>
          <cell r="CR340">
            <v>15944.183832480385</v>
          </cell>
          <cell r="CS340">
            <v>0</v>
          </cell>
        </row>
        <row r="341">
          <cell r="A341">
            <v>321</v>
          </cell>
          <cell r="B341">
            <v>47818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H341">
            <v>999807.17709003971</v>
          </cell>
          <cell r="I341">
            <v>913302.05989764584</v>
          </cell>
          <cell r="J341">
            <v>0</v>
          </cell>
          <cell r="CR341">
            <v>15944.183832480385</v>
          </cell>
          <cell r="CS341">
            <v>0</v>
          </cell>
        </row>
        <row r="342">
          <cell r="A342">
            <v>322</v>
          </cell>
          <cell r="B342">
            <v>47849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H342">
            <v>999807.17709003971</v>
          </cell>
          <cell r="I342">
            <v>913302.05989764584</v>
          </cell>
          <cell r="J342">
            <v>0</v>
          </cell>
          <cell r="CR342">
            <v>15944.183832480385</v>
          </cell>
          <cell r="CS342">
            <v>0</v>
          </cell>
        </row>
        <row r="343">
          <cell r="A343">
            <v>323</v>
          </cell>
          <cell r="B343">
            <v>47880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H343">
            <v>999807.17709003971</v>
          </cell>
          <cell r="I343">
            <v>913302.05989764584</v>
          </cell>
          <cell r="J343">
            <v>0</v>
          </cell>
          <cell r="CR343">
            <v>15944.183832480385</v>
          </cell>
          <cell r="CS343">
            <v>0</v>
          </cell>
        </row>
        <row r="344">
          <cell r="A344">
            <v>324</v>
          </cell>
          <cell r="B344">
            <v>47908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H344">
            <v>999807.17709003971</v>
          </cell>
          <cell r="I344">
            <v>913302.05989764584</v>
          </cell>
          <cell r="J344">
            <v>0</v>
          </cell>
          <cell r="CR344">
            <v>15944.183832480385</v>
          </cell>
          <cell r="CS344">
            <v>0</v>
          </cell>
        </row>
        <row r="345">
          <cell r="A345">
            <v>325</v>
          </cell>
          <cell r="B345">
            <v>47939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H345">
            <v>999807.17709003971</v>
          </cell>
          <cell r="I345">
            <v>913302.05989764584</v>
          </cell>
          <cell r="J345">
            <v>0</v>
          </cell>
          <cell r="CR345">
            <v>15944.183832480385</v>
          </cell>
          <cell r="CS345">
            <v>0</v>
          </cell>
        </row>
        <row r="346">
          <cell r="A346">
            <v>326</v>
          </cell>
          <cell r="B346">
            <v>47969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H346">
            <v>999807.17709003971</v>
          </cell>
          <cell r="I346">
            <v>913302.05989764584</v>
          </cell>
          <cell r="J346">
            <v>0</v>
          </cell>
          <cell r="CR346">
            <v>15944.183832480385</v>
          </cell>
          <cell r="CS346">
            <v>0</v>
          </cell>
        </row>
        <row r="347">
          <cell r="A347">
            <v>327</v>
          </cell>
          <cell r="B347">
            <v>48000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H347">
            <v>999807.17709003971</v>
          </cell>
          <cell r="I347">
            <v>913302.05989764584</v>
          </cell>
          <cell r="J347">
            <v>0</v>
          </cell>
          <cell r="CR347">
            <v>15944.183832480385</v>
          </cell>
          <cell r="CS347">
            <v>0</v>
          </cell>
        </row>
        <row r="348">
          <cell r="A348">
            <v>328</v>
          </cell>
          <cell r="B348">
            <v>48030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H348">
            <v>999807.17709003971</v>
          </cell>
          <cell r="I348">
            <v>913302.05989764584</v>
          </cell>
          <cell r="J348">
            <v>0</v>
          </cell>
          <cell r="CR348">
            <v>15944.183832480385</v>
          </cell>
          <cell r="CS348">
            <v>0</v>
          </cell>
        </row>
        <row r="349">
          <cell r="A349">
            <v>329</v>
          </cell>
          <cell r="B349">
            <v>48061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H349">
            <v>999807.17709003971</v>
          </cell>
          <cell r="I349">
            <v>913302.05989764584</v>
          </cell>
          <cell r="J349">
            <v>0</v>
          </cell>
          <cell r="CR349">
            <v>15944.183832480385</v>
          </cell>
          <cell r="CS349">
            <v>0</v>
          </cell>
        </row>
        <row r="350">
          <cell r="A350">
            <v>330</v>
          </cell>
          <cell r="B350">
            <v>48092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H350">
            <v>999807.17709003971</v>
          </cell>
          <cell r="I350">
            <v>913302.05989764584</v>
          </cell>
          <cell r="J350">
            <v>0</v>
          </cell>
          <cell r="CR350">
            <v>15944.183832480385</v>
          </cell>
          <cell r="CS350">
            <v>0</v>
          </cell>
        </row>
        <row r="351">
          <cell r="A351">
            <v>331</v>
          </cell>
          <cell r="B351">
            <v>48122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H351">
            <v>999807.17709003971</v>
          </cell>
          <cell r="I351">
            <v>913302.05989764584</v>
          </cell>
          <cell r="J351">
            <v>0</v>
          </cell>
          <cell r="CR351">
            <v>15944.183832480385</v>
          </cell>
          <cell r="CS351">
            <v>0</v>
          </cell>
        </row>
        <row r="352">
          <cell r="A352">
            <v>332</v>
          </cell>
          <cell r="B352">
            <v>48153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H352">
            <v>999807.17709003971</v>
          </cell>
          <cell r="I352">
            <v>913302.05989764584</v>
          </cell>
          <cell r="J352">
            <v>0</v>
          </cell>
          <cell r="CR352">
            <v>15944.183832480385</v>
          </cell>
          <cell r="CS352">
            <v>0</v>
          </cell>
        </row>
        <row r="353">
          <cell r="A353">
            <v>333</v>
          </cell>
          <cell r="B353">
            <v>48183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H353">
            <v>999807.17709003971</v>
          </cell>
          <cell r="I353">
            <v>913302.05989764584</v>
          </cell>
          <cell r="J353">
            <v>0</v>
          </cell>
          <cell r="CR353">
            <v>15944.183832480385</v>
          </cell>
          <cell r="CS353">
            <v>0</v>
          </cell>
        </row>
        <row r="354">
          <cell r="A354">
            <v>334</v>
          </cell>
          <cell r="B354">
            <v>48214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H354">
            <v>999807.17709003971</v>
          </cell>
          <cell r="I354">
            <v>913302.05989764584</v>
          </cell>
          <cell r="J354">
            <v>0</v>
          </cell>
          <cell r="CR354">
            <v>15944.183832480385</v>
          </cell>
          <cell r="CS354">
            <v>0</v>
          </cell>
        </row>
        <row r="355">
          <cell r="A355">
            <v>335</v>
          </cell>
          <cell r="B355">
            <v>48245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H355">
            <v>999807.17709003971</v>
          </cell>
          <cell r="I355">
            <v>913302.05989764584</v>
          </cell>
          <cell r="J355">
            <v>0</v>
          </cell>
          <cell r="CR355">
            <v>15944.183832480385</v>
          </cell>
          <cell r="CS355">
            <v>0</v>
          </cell>
        </row>
        <row r="356">
          <cell r="A356">
            <v>336</v>
          </cell>
          <cell r="B356">
            <v>48274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H356">
            <v>999807.17709003971</v>
          </cell>
          <cell r="I356">
            <v>913302.05989764584</v>
          </cell>
          <cell r="J356">
            <v>0</v>
          </cell>
          <cell r="CR356">
            <v>15944.183832480385</v>
          </cell>
          <cell r="CS356">
            <v>0</v>
          </cell>
        </row>
        <row r="357">
          <cell r="A357">
            <v>337</v>
          </cell>
          <cell r="B357">
            <v>48305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H357">
            <v>999807.17709003971</v>
          </cell>
          <cell r="I357">
            <v>913302.05989764584</v>
          </cell>
          <cell r="J357">
            <v>0</v>
          </cell>
          <cell r="CR357">
            <v>15944.183832480385</v>
          </cell>
          <cell r="CS357">
            <v>0</v>
          </cell>
        </row>
        <row r="358">
          <cell r="A358">
            <v>338</v>
          </cell>
          <cell r="B358">
            <v>48335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H358">
            <v>999807.17709003971</v>
          </cell>
          <cell r="I358">
            <v>913302.05989764584</v>
          </cell>
          <cell r="J358">
            <v>0</v>
          </cell>
          <cell r="CR358">
            <v>15944.183832480385</v>
          </cell>
          <cell r="CS358">
            <v>0</v>
          </cell>
        </row>
        <row r="359">
          <cell r="A359">
            <v>339</v>
          </cell>
          <cell r="B359">
            <v>48366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H359">
            <v>999807.17709003971</v>
          </cell>
          <cell r="I359">
            <v>913302.05989764584</v>
          </cell>
          <cell r="J359">
            <v>0</v>
          </cell>
          <cell r="CR359">
            <v>15944.183832480385</v>
          </cell>
          <cell r="CS359">
            <v>0</v>
          </cell>
        </row>
        <row r="360">
          <cell r="A360">
            <v>340</v>
          </cell>
          <cell r="B360">
            <v>48396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H360">
            <v>999807.17709003971</v>
          </cell>
          <cell r="I360">
            <v>913302.05989764584</v>
          </cell>
          <cell r="J360">
            <v>0</v>
          </cell>
          <cell r="CR360">
            <v>15944.183832480385</v>
          </cell>
          <cell r="CS360">
            <v>0</v>
          </cell>
        </row>
        <row r="361">
          <cell r="A361">
            <v>341</v>
          </cell>
          <cell r="B361">
            <v>48427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H361">
            <v>999807.17709003971</v>
          </cell>
          <cell r="I361">
            <v>913302.05989764584</v>
          </cell>
          <cell r="J361">
            <v>0</v>
          </cell>
          <cell r="CR361">
            <v>15944.183832480385</v>
          </cell>
          <cell r="CS361">
            <v>0</v>
          </cell>
        </row>
        <row r="362">
          <cell r="A362">
            <v>342</v>
          </cell>
          <cell r="B362">
            <v>48458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H362">
            <v>999807.17709003971</v>
          </cell>
          <cell r="I362">
            <v>913302.05989764584</v>
          </cell>
          <cell r="J362">
            <v>0</v>
          </cell>
          <cell r="CR362">
            <v>15944.183832480385</v>
          </cell>
          <cell r="CS362">
            <v>0</v>
          </cell>
        </row>
        <row r="363">
          <cell r="A363">
            <v>343</v>
          </cell>
          <cell r="B363">
            <v>48488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H363">
            <v>999807.17709003971</v>
          </cell>
          <cell r="I363">
            <v>913302.05989764584</v>
          </cell>
          <cell r="J363">
            <v>0</v>
          </cell>
          <cell r="CR363">
            <v>15944.183832480385</v>
          </cell>
          <cell r="CS363">
            <v>0</v>
          </cell>
        </row>
        <row r="364">
          <cell r="A364">
            <v>344</v>
          </cell>
          <cell r="B364">
            <v>48519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H364">
            <v>999807.17709003971</v>
          </cell>
          <cell r="I364">
            <v>913302.05989764584</v>
          </cell>
          <cell r="J364">
            <v>0</v>
          </cell>
          <cell r="CR364">
            <v>15944.183832480385</v>
          </cell>
          <cell r="CS364">
            <v>0</v>
          </cell>
        </row>
        <row r="365">
          <cell r="A365">
            <v>345</v>
          </cell>
          <cell r="B365">
            <v>48549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H365">
            <v>999807.17709003971</v>
          </cell>
          <cell r="I365">
            <v>913302.05989764584</v>
          </cell>
          <cell r="J365">
            <v>0</v>
          </cell>
          <cell r="CR365">
            <v>15944.183832480385</v>
          </cell>
          <cell r="CS365">
            <v>0</v>
          </cell>
        </row>
        <row r="366">
          <cell r="A366">
            <v>346</v>
          </cell>
          <cell r="B366">
            <v>48580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H366">
            <v>999807.17709003971</v>
          </cell>
          <cell r="I366">
            <v>913302.05989764584</v>
          </cell>
          <cell r="J366">
            <v>0</v>
          </cell>
          <cell r="CR366">
            <v>15944.183832480385</v>
          </cell>
          <cell r="CS366">
            <v>0</v>
          </cell>
        </row>
        <row r="367">
          <cell r="A367">
            <v>347</v>
          </cell>
          <cell r="B367">
            <v>48611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H367">
            <v>999807.17709003971</v>
          </cell>
          <cell r="I367">
            <v>913302.05989764584</v>
          </cell>
          <cell r="J367">
            <v>0</v>
          </cell>
          <cell r="CR367">
            <v>15944.183832480385</v>
          </cell>
          <cell r="CS367">
            <v>0</v>
          </cell>
        </row>
        <row r="368">
          <cell r="A368">
            <v>348</v>
          </cell>
          <cell r="B368">
            <v>48639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H368">
            <v>999807.17709003971</v>
          </cell>
          <cell r="I368">
            <v>913302.05989764584</v>
          </cell>
          <cell r="J368">
            <v>0</v>
          </cell>
          <cell r="CR368">
            <v>15944.183832480385</v>
          </cell>
          <cell r="CS368">
            <v>0</v>
          </cell>
        </row>
        <row r="369">
          <cell r="A369">
            <v>349</v>
          </cell>
          <cell r="B369">
            <v>48670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H369">
            <v>999807.17709003971</v>
          </cell>
          <cell r="I369">
            <v>913302.05989764584</v>
          </cell>
          <cell r="J369">
            <v>0</v>
          </cell>
          <cell r="CR369">
            <v>15944.183832480385</v>
          </cell>
          <cell r="CS369">
            <v>0</v>
          </cell>
        </row>
        <row r="370">
          <cell r="A370">
            <v>350</v>
          </cell>
          <cell r="B370">
            <v>48700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H370">
            <v>999807.17709003971</v>
          </cell>
          <cell r="I370">
            <v>913302.05989764584</v>
          </cell>
          <cell r="J370">
            <v>0</v>
          </cell>
          <cell r="CR370">
            <v>15944.183832480385</v>
          </cell>
          <cell r="CS370">
            <v>0</v>
          </cell>
        </row>
        <row r="371">
          <cell r="A371">
            <v>351</v>
          </cell>
          <cell r="B371">
            <v>48731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H371">
            <v>999807.17709003971</v>
          </cell>
          <cell r="I371">
            <v>913302.05989764584</v>
          </cell>
          <cell r="J371">
            <v>0</v>
          </cell>
          <cell r="CR371">
            <v>15944.183832480385</v>
          </cell>
          <cell r="CS371">
            <v>0</v>
          </cell>
        </row>
        <row r="372">
          <cell r="A372">
            <v>352</v>
          </cell>
          <cell r="B372">
            <v>48761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H372">
            <v>999807.17709003971</v>
          </cell>
          <cell r="I372">
            <v>913302.05989764584</v>
          </cell>
          <cell r="J372">
            <v>0</v>
          </cell>
          <cell r="CR372">
            <v>15944.183832480385</v>
          </cell>
          <cell r="CS372">
            <v>0</v>
          </cell>
        </row>
        <row r="373">
          <cell r="A373">
            <v>353</v>
          </cell>
          <cell r="B373">
            <v>48792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H373">
            <v>999807.17709003971</v>
          </cell>
          <cell r="I373">
            <v>913302.05989764584</v>
          </cell>
          <cell r="J373">
            <v>0</v>
          </cell>
          <cell r="CR373">
            <v>15944.183832480385</v>
          </cell>
          <cell r="CS373">
            <v>0</v>
          </cell>
        </row>
        <row r="374">
          <cell r="A374">
            <v>354</v>
          </cell>
          <cell r="B374">
            <v>48823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H374">
            <v>999807.17709003971</v>
          </cell>
          <cell r="I374">
            <v>913302.05989764584</v>
          </cell>
          <cell r="J374">
            <v>0</v>
          </cell>
          <cell r="CR374">
            <v>15944.183832480385</v>
          </cell>
          <cell r="CS374">
            <v>0</v>
          </cell>
        </row>
        <row r="375">
          <cell r="A375">
            <v>355</v>
          </cell>
          <cell r="B375">
            <v>48853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H375">
            <v>999807.17709003971</v>
          </cell>
          <cell r="I375">
            <v>913302.05989764584</v>
          </cell>
          <cell r="J375">
            <v>0</v>
          </cell>
          <cell r="CR375">
            <v>15944.183832480385</v>
          </cell>
          <cell r="CS375">
            <v>0</v>
          </cell>
        </row>
        <row r="376">
          <cell r="A376">
            <v>356</v>
          </cell>
          <cell r="B376">
            <v>48884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H376">
            <v>999807.17709003971</v>
          </cell>
          <cell r="I376">
            <v>913302.05989764584</v>
          </cell>
          <cell r="J376">
            <v>0</v>
          </cell>
          <cell r="CR376">
            <v>15944.183832480385</v>
          </cell>
          <cell r="CS376">
            <v>0</v>
          </cell>
        </row>
        <row r="377">
          <cell r="A377">
            <v>357</v>
          </cell>
          <cell r="B377">
            <v>48914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H377">
            <v>999807.17709003971</v>
          </cell>
          <cell r="I377">
            <v>913302.05989764584</v>
          </cell>
          <cell r="J377">
            <v>0</v>
          </cell>
          <cell r="CR377">
            <v>15944.183832480385</v>
          </cell>
          <cell r="CS377">
            <v>0</v>
          </cell>
        </row>
        <row r="378">
          <cell r="A378">
            <v>358</v>
          </cell>
          <cell r="B378">
            <v>48945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H378">
            <v>999807.17709003971</v>
          </cell>
          <cell r="I378">
            <v>913302.05989764584</v>
          </cell>
          <cell r="J378">
            <v>0</v>
          </cell>
          <cell r="CR378">
            <v>15944.183832480385</v>
          </cell>
          <cell r="CS378">
            <v>0</v>
          </cell>
        </row>
        <row r="379">
          <cell r="A379">
            <v>359</v>
          </cell>
          <cell r="B379">
            <v>48976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H379">
            <v>999807.17709003971</v>
          </cell>
          <cell r="I379">
            <v>913302.05989764584</v>
          </cell>
          <cell r="J379">
            <v>0</v>
          </cell>
          <cell r="CR379">
            <v>15944.183832480385</v>
          </cell>
          <cell r="CS379">
            <v>0</v>
          </cell>
        </row>
        <row r="380">
          <cell r="A380">
            <v>360</v>
          </cell>
          <cell r="B380">
            <v>49004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H380">
            <v>999807.17709003971</v>
          </cell>
          <cell r="I380">
            <v>913302.05989764584</v>
          </cell>
          <cell r="J380">
            <v>0</v>
          </cell>
          <cell r="CR380">
            <v>15944.183832480385</v>
          </cell>
          <cell r="CS38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S (11)"/>
      <sheetName val="RPS (12)"/>
      <sheetName val="Sheet1"/>
      <sheetName val="DBR"/>
      <sheetName val="RFD App score card (2)"/>
      <sheetName val="RFD App score card (3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408"/>
  <sheetViews>
    <sheetView showGridLines="0" tabSelected="1" view="pageBreakPreview" zoomScale="110" zoomScaleNormal="100" zoomScaleSheetLayoutView="110" workbookViewId="0">
      <selection activeCell="F5" sqref="F5"/>
    </sheetView>
  </sheetViews>
  <sheetFormatPr defaultRowHeight="15" x14ac:dyDescent="0.25"/>
  <cols>
    <col min="1" max="1" width="7" style="108" customWidth="1"/>
    <col min="2" max="2" width="11.7109375" style="108" customWidth="1"/>
    <col min="3" max="3" width="14.7109375" style="108" customWidth="1"/>
    <col min="4" max="4" width="14.85546875" style="108" customWidth="1"/>
    <col min="5" max="5" width="14.28515625" style="109" bestFit="1" customWidth="1"/>
    <col min="6" max="6" width="11.7109375" style="109" customWidth="1"/>
    <col min="7" max="7" width="10.7109375" style="109" customWidth="1"/>
    <col min="8" max="8" width="12.140625" style="109" customWidth="1"/>
    <col min="9" max="9" width="13.5703125" style="109" customWidth="1"/>
    <col min="10" max="10" width="13.140625" style="109" customWidth="1"/>
    <col min="11" max="11" width="0.7109375" style="108" customWidth="1"/>
    <col min="12" max="46" width="9.140625" style="107"/>
    <col min="47" max="48" width="15.7109375" style="107" hidden="1" customWidth="1"/>
    <col min="49" max="16384" width="9.140625" style="107"/>
  </cols>
  <sheetData>
    <row r="1" spans="1:11" s="3" customFormat="1" ht="23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s="9" customFormat="1" ht="29.25" customHeight="1" x14ac:dyDescent="0.2">
      <c r="A2" s="5" t="s">
        <v>1</v>
      </c>
      <c r="B2" s="5"/>
      <c r="C2" s="6"/>
      <c r="D2" s="6"/>
      <c r="E2" s="6"/>
      <c r="F2" s="7"/>
      <c r="G2" s="8" t="s">
        <v>2</v>
      </c>
      <c r="H2" s="6"/>
      <c r="I2" s="6"/>
      <c r="J2" s="6"/>
    </row>
    <row r="3" spans="1:11" s="3" customFormat="1" ht="14.25" customHeight="1" x14ac:dyDescent="0.25">
      <c r="A3" s="10" t="s">
        <v>3</v>
      </c>
      <c r="B3" s="11"/>
      <c r="C3" s="12"/>
      <c r="D3" s="12"/>
      <c r="E3" s="12"/>
      <c r="F3" s="13"/>
      <c r="G3" s="14"/>
      <c r="H3" s="12"/>
      <c r="I3" s="12"/>
      <c r="J3" s="12"/>
      <c r="K3" s="2"/>
    </row>
    <row r="4" spans="1:11" s="3" customFormat="1" ht="3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2"/>
    </row>
    <row r="5" spans="1:11" s="3" customFormat="1" ht="21.75" customHeight="1" x14ac:dyDescent="0.25">
      <c r="A5" s="16" t="s">
        <v>4</v>
      </c>
      <c r="B5" s="17">
        <v>0.1123</v>
      </c>
      <c r="C5" s="18" t="s">
        <v>5</v>
      </c>
      <c r="D5" s="17">
        <v>0.03</v>
      </c>
      <c r="E5" s="16"/>
      <c r="F5" s="19"/>
      <c r="G5" s="16"/>
      <c r="H5" s="16"/>
      <c r="I5" s="16"/>
      <c r="J5" s="16"/>
      <c r="K5" s="2"/>
    </row>
    <row r="6" spans="1:11" s="3" customFormat="1" ht="14.25" customHeight="1" thickBot="1" x14ac:dyDescent="0.3">
      <c r="A6" s="20" t="s">
        <v>6</v>
      </c>
      <c r="B6" s="21"/>
      <c r="C6" s="21"/>
      <c r="D6" s="22"/>
      <c r="E6" s="23"/>
      <c r="F6" s="24"/>
      <c r="G6" s="25" t="s">
        <v>7</v>
      </c>
      <c r="H6" s="26"/>
      <c r="I6" s="26"/>
      <c r="J6" s="27"/>
      <c r="K6" s="28"/>
    </row>
    <row r="7" spans="1:11" s="3" customFormat="1" ht="14.25" customHeight="1" thickBot="1" x14ac:dyDescent="0.3">
      <c r="A7" s="29" t="s">
        <v>8</v>
      </c>
      <c r="B7" s="30"/>
      <c r="C7" s="31"/>
      <c r="D7" s="115">
        <v>10000000</v>
      </c>
      <c r="E7" s="32"/>
      <c r="F7" s="33"/>
      <c r="G7" s="34" t="s">
        <v>9</v>
      </c>
      <c r="H7" s="35"/>
      <c r="I7" s="35"/>
      <c r="J7" s="36">
        <f>+D7-J9</f>
        <v>10000000</v>
      </c>
      <c r="K7" s="37"/>
    </row>
    <row r="8" spans="1:11" s="3" customFormat="1" ht="14.25" customHeight="1" x14ac:dyDescent="0.25">
      <c r="A8" s="29" t="s">
        <v>10</v>
      </c>
      <c r="B8" s="30"/>
      <c r="C8" s="31"/>
      <c r="D8" s="38">
        <v>0</v>
      </c>
      <c r="E8" s="39"/>
      <c r="F8" s="4"/>
      <c r="G8" s="40" t="s">
        <v>11</v>
      </c>
      <c r="H8" s="41"/>
      <c r="I8" s="42"/>
      <c r="J8" s="43"/>
      <c r="K8" s="28"/>
    </row>
    <row r="9" spans="1:11" s="3" customFormat="1" ht="17.25" x14ac:dyDescent="0.4">
      <c r="A9" s="44" t="s">
        <v>12</v>
      </c>
      <c r="B9" s="45"/>
      <c r="C9" s="46"/>
      <c r="D9" s="38">
        <v>0</v>
      </c>
      <c r="E9" s="47"/>
      <c r="F9" s="48"/>
      <c r="G9" s="49" t="s">
        <v>13</v>
      </c>
      <c r="H9" s="50"/>
      <c r="I9" s="51"/>
      <c r="J9" s="52">
        <f>+D7*D12</f>
        <v>0</v>
      </c>
      <c r="K9" s="28"/>
    </row>
    <row r="10" spans="1:11" s="3" customFormat="1" ht="18" thickBot="1" x14ac:dyDescent="0.45">
      <c r="A10" s="44"/>
      <c r="B10" s="45"/>
      <c r="C10" s="46"/>
      <c r="D10" s="38">
        <v>0</v>
      </c>
      <c r="E10" s="47"/>
      <c r="F10" s="48"/>
      <c r="G10" s="53"/>
      <c r="H10" s="18"/>
      <c r="I10" s="18"/>
      <c r="J10" s="54"/>
      <c r="K10" s="28"/>
    </row>
    <row r="11" spans="1:11" s="3" customFormat="1" ht="15.75" thickBot="1" x14ac:dyDescent="0.3">
      <c r="A11" s="55" t="s">
        <v>14</v>
      </c>
      <c r="B11" s="50"/>
      <c r="C11" s="51"/>
      <c r="D11" s="114">
        <f>B5+D5</f>
        <v>0.14229999999999998</v>
      </c>
      <c r="E11" s="23"/>
      <c r="F11" s="33"/>
      <c r="G11" s="55" t="s">
        <v>15</v>
      </c>
      <c r="H11" s="50"/>
      <c r="I11" s="50"/>
      <c r="J11" s="36">
        <f>+D23</f>
        <v>130396.27292251935</v>
      </c>
      <c r="K11" s="56"/>
    </row>
    <row r="12" spans="1:11" s="3" customFormat="1" ht="15.75" thickBot="1" x14ac:dyDescent="0.3">
      <c r="A12" s="55" t="s">
        <v>13</v>
      </c>
      <c r="B12" s="50"/>
      <c r="C12" s="51"/>
      <c r="D12" s="57">
        <v>0</v>
      </c>
      <c r="E12" s="33"/>
      <c r="F12" s="58"/>
      <c r="G12" s="55" t="s">
        <v>16</v>
      </c>
      <c r="H12" s="50"/>
      <c r="I12" s="51"/>
      <c r="J12" s="59">
        <f>IF(Values_Entered,Loan_Years*Num_Pmt_Per_Year,"")</f>
        <v>240</v>
      </c>
      <c r="K12" s="60"/>
    </row>
    <row r="13" spans="1:11" s="3" customFormat="1" ht="15.75" thickBot="1" x14ac:dyDescent="0.3">
      <c r="A13" s="55" t="s">
        <v>17</v>
      </c>
      <c r="B13" s="50"/>
      <c r="C13" s="50"/>
      <c r="D13" s="116">
        <v>20</v>
      </c>
      <c r="E13" s="61"/>
      <c r="F13" s="23"/>
      <c r="G13" s="55" t="s">
        <v>18</v>
      </c>
      <c r="H13" s="50"/>
      <c r="I13" s="51"/>
      <c r="J13" s="62">
        <f>(J7*D18)+(J7*D17)</f>
        <v>52900</v>
      </c>
      <c r="K13" s="60"/>
    </row>
    <row r="14" spans="1:11" s="3" customFormat="1" x14ac:dyDescent="0.25">
      <c r="A14" s="55" t="s">
        <v>19</v>
      </c>
      <c r="B14" s="50"/>
      <c r="C14" s="51"/>
      <c r="D14" s="63">
        <v>12</v>
      </c>
      <c r="E14" s="23"/>
      <c r="F14" s="33"/>
      <c r="G14" s="64" t="s">
        <v>20</v>
      </c>
      <c r="H14" s="65"/>
      <c r="I14" s="66"/>
      <c r="J14" s="67">
        <f>IF(Values_Entered,SUMIF(Beg_Bal,"&gt;0",Int),"")</f>
        <v>20363386.018023539</v>
      </c>
      <c r="K14" s="28"/>
    </row>
    <row r="15" spans="1:11" s="3" customFormat="1" x14ac:dyDescent="0.25">
      <c r="A15" s="68" t="s">
        <v>21</v>
      </c>
      <c r="B15" s="69"/>
      <c r="C15" s="70"/>
      <c r="D15" s="71">
        <v>44597</v>
      </c>
      <c r="E15" s="23"/>
      <c r="F15" s="72"/>
      <c r="G15" s="73" t="s">
        <v>22</v>
      </c>
      <c r="H15" s="74"/>
      <c r="I15" s="75"/>
      <c r="J15" s="76">
        <f>(J34*D18)+(J7*D17)</f>
        <v>52443.16028066229</v>
      </c>
      <c r="K15" s="28"/>
    </row>
    <row r="16" spans="1:11" s="3" customFormat="1" hidden="1" x14ac:dyDescent="0.25">
      <c r="A16" s="16"/>
      <c r="B16" s="16"/>
      <c r="C16" s="16"/>
      <c r="D16" s="16"/>
      <c r="E16" s="77"/>
      <c r="F16" s="19"/>
      <c r="G16" s="78"/>
      <c r="H16" s="79">
        <f>IF(Values_Entered,-PMT(Interest_Rate/Num_Pmt_Per_Year,Loan_Years*Num_Pmt_Per_Year,Loan_Amount),"")</f>
        <v>126026.00956579749</v>
      </c>
      <c r="I16" s="80"/>
      <c r="J16" s="81"/>
      <c r="K16" s="28"/>
    </row>
    <row r="17" spans="1:48" s="3" customFormat="1" x14ac:dyDescent="0.25">
      <c r="A17" s="16"/>
      <c r="B17" s="68" t="s">
        <v>23</v>
      </c>
      <c r="C17" s="69"/>
      <c r="D17" s="82">
        <v>5.0000000000000001E-4</v>
      </c>
      <c r="E17" s="23"/>
      <c r="F17" s="19"/>
      <c r="G17" s="73" t="s">
        <v>24</v>
      </c>
      <c r="H17" s="74"/>
      <c r="I17" s="75"/>
      <c r="J17" s="76">
        <f>(J47*D18)+(J7*D17)</f>
        <v>51963.654143455497</v>
      </c>
      <c r="K17" s="28"/>
    </row>
    <row r="18" spans="1:48" s="3" customFormat="1" ht="21.75" customHeight="1" x14ac:dyDescent="0.25">
      <c r="A18" s="16"/>
      <c r="B18" s="83" t="s">
        <v>25</v>
      </c>
      <c r="C18" s="84"/>
      <c r="D18" s="82">
        <v>4.79E-3</v>
      </c>
      <c r="E18" s="77"/>
      <c r="F18" s="85"/>
      <c r="G18" s="83" t="s">
        <v>26</v>
      </c>
      <c r="H18" s="84"/>
      <c r="I18" s="86"/>
      <c r="J18" s="76">
        <f>(J59*D18)+(J7*D17)</f>
        <v>51364.529409527058</v>
      </c>
      <c r="K18" s="28"/>
    </row>
    <row r="19" spans="1:48" s="3" customFormat="1" ht="13.5" customHeight="1" thickBot="1" x14ac:dyDescent="0.3">
      <c r="A19" s="16"/>
      <c r="B19" s="87"/>
      <c r="C19" s="88"/>
      <c r="D19" s="19"/>
      <c r="E19" s="77"/>
      <c r="F19" s="16"/>
      <c r="G19" s="89"/>
      <c r="H19" s="90"/>
      <c r="I19" s="90"/>
      <c r="J19" s="16"/>
      <c r="K19" s="28"/>
    </row>
    <row r="20" spans="1:48" s="3" customFormat="1" ht="3" customHeight="1" thickTop="1" x14ac:dyDescent="0.2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28"/>
      <c r="AU20" s="91"/>
      <c r="AV20" s="91"/>
    </row>
    <row r="21" spans="1:48" s="95" customFormat="1" ht="31.5" customHeight="1" thickBot="1" x14ac:dyDescent="0.3">
      <c r="A21" s="92" t="s">
        <v>27</v>
      </c>
      <c r="B21" s="93" t="s">
        <v>28</v>
      </c>
      <c r="C21" s="110" t="s">
        <v>29</v>
      </c>
      <c r="D21" s="110" t="s">
        <v>15</v>
      </c>
      <c r="E21" s="110" t="s">
        <v>30</v>
      </c>
      <c r="F21" s="110" t="s">
        <v>31</v>
      </c>
      <c r="G21" s="110" t="s">
        <v>32</v>
      </c>
      <c r="H21" s="110" t="s">
        <v>33</v>
      </c>
      <c r="I21" s="110" t="s">
        <v>34</v>
      </c>
      <c r="J21" s="110" t="s">
        <v>35</v>
      </c>
      <c r="K21" s="94"/>
      <c r="AU21" s="96" t="s">
        <v>36</v>
      </c>
      <c r="AV21" s="96" t="s">
        <v>37</v>
      </c>
    </row>
    <row r="22" spans="1:48" s="95" customFormat="1" ht="3" customHeight="1" thickTop="1" x14ac:dyDescent="0.25">
      <c r="A22" s="91"/>
      <c r="B22" s="97"/>
      <c r="C22" s="111"/>
      <c r="D22" s="111"/>
      <c r="E22" s="111"/>
      <c r="F22" s="111"/>
      <c r="G22" s="111"/>
      <c r="H22" s="111"/>
      <c r="I22" s="111"/>
      <c r="J22" s="112"/>
      <c r="K22" s="94"/>
      <c r="AU22" s="97"/>
      <c r="AV22" s="97"/>
    </row>
    <row r="23" spans="1:48" s="95" customFormat="1" ht="24.95" customHeight="1" x14ac:dyDescent="0.25">
      <c r="A23" s="98">
        <f>IF(Values_Entered,1,"")</f>
        <v>1</v>
      </c>
      <c r="B23" s="99">
        <f t="shared" ref="B23:B87" si="0">IF(Pay_Num&lt;&gt;"",DATE(YEAR(Loan_Start),MONTH(Loan_Start)+(Pay_Num)*12/Num_Pmt_Per_Year,DAY(Loan_Start)),"")</f>
        <v>44625</v>
      </c>
      <c r="C23" s="113">
        <f>IF(Values_Entered,Loan_Amount,"")</f>
        <v>10000000</v>
      </c>
      <c r="D23" s="113">
        <f t="shared" ref="D23:D87" si="1">Princ+Int+Insurance</f>
        <v>130396.27292251935</v>
      </c>
      <c r="E23" s="113">
        <f>IF(Pay_Num&lt;&gt;"",Total_Pay-Int,"")</f>
        <v>7442.676232464175</v>
      </c>
      <c r="F23" s="113">
        <f>IF(Pay_Num&lt;&gt;"",Beg_Bal*(Interest_Rate/Num_Pmt_Per_Year),"")</f>
        <v>118583.33333333331</v>
      </c>
      <c r="G23" s="113">
        <f>+J15/12</f>
        <v>4370.2633567218572</v>
      </c>
      <c r="H23" s="113">
        <f>+Princ</f>
        <v>7442.676232464175</v>
      </c>
      <c r="I23" s="113">
        <f>+Int</f>
        <v>118583.33333333331</v>
      </c>
      <c r="J23" s="113">
        <f t="shared" ref="J23:J87" si="2">IF(AND(Pay_Num&lt;&gt;"",Sched_Pay&lt;Beg_Bal),Beg_Bal-Princ,IF(Pay_Num&lt;&gt;"",0,""))</f>
        <v>9992557.3237675354</v>
      </c>
      <c r="K23" s="101"/>
      <c r="AU23" s="102">
        <f>IF(Pay_Num&lt;&gt;"",Scheduled_Monthly_Payment,"")</f>
        <v>126026.00956579749</v>
      </c>
      <c r="AV23" s="102">
        <f t="shared" ref="AV23:AV87" si="3">IF(AND(Pay_Num&lt;&gt;"",Sched_Pay&lt;Beg_Bal),Sched_Pay,IF(Pay_Num&lt;&gt;"",Beg_Bal,""))</f>
        <v>126026.00956579749</v>
      </c>
    </row>
    <row r="24" spans="1:48" s="95" customFormat="1" ht="24.95" customHeight="1" x14ac:dyDescent="0.25">
      <c r="A24" s="98">
        <f t="shared" ref="A24:A87" si="4">IF(Values_Entered,A23+1,"")</f>
        <v>2</v>
      </c>
      <c r="B24" s="99">
        <f t="shared" si="0"/>
        <v>44656</v>
      </c>
      <c r="C24" s="100">
        <f>IF(Pay_Num&lt;&gt;"",J23,"")</f>
        <v>9992557.3237675354</v>
      </c>
      <c r="D24" s="100">
        <f t="shared" si="1"/>
        <v>130396.27292251935</v>
      </c>
      <c r="E24" s="100">
        <f t="shared" ref="E24:E88" si="5">IF(Pay_Num&lt;&gt;"",Total_Pay-Int,"")</f>
        <v>7530.9339681208075</v>
      </c>
      <c r="F24" s="100">
        <f t="shared" ref="F24:F88" si="6">IF(Pay_Num&lt;&gt;"",Beg_Bal*Interest_Rate/Num_Pmt_Per_Year,"")</f>
        <v>118495.07559767668</v>
      </c>
      <c r="G24" s="100">
        <f>$G$23</f>
        <v>4370.2633567218572</v>
      </c>
      <c r="H24" s="100">
        <f t="shared" ref="H24:H87" si="7">IF(Values_Entered,+H23+Princ,"")</f>
        <v>14973.610200584983</v>
      </c>
      <c r="I24" s="100">
        <f t="shared" ref="I24:I87" si="8">IF(Values_Entered,+I23+Int,"")</f>
        <v>237078.40893101</v>
      </c>
      <c r="J24" s="100">
        <f t="shared" si="2"/>
        <v>9985026.3897994142</v>
      </c>
      <c r="K24" s="101"/>
      <c r="AU24" s="102">
        <f>IF(Pay_Num&lt;&gt;"",Scheduled_Monthly_Payment,"")</f>
        <v>126026.00956579749</v>
      </c>
      <c r="AV24" s="102">
        <f t="shared" si="3"/>
        <v>126026.00956579749</v>
      </c>
    </row>
    <row r="25" spans="1:48" s="95" customFormat="1" ht="24.95" customHeight="1" x14ac:dyDescent="0.25">
      <c r="A25" s="98">
        <f t="shared" si="4"/>
        <v>3</v>
      </c>
      <c r="B25" s="99">
        <f t="shared" si="0"/>
        <v>44686</v>
      </c>
      <c r="C25" s="100">
        <f t="shared" ref="C25:C89" si="9">IF(Pay_Num&lt;&gt;"",J24,"")</f>
        <v>9985026.3897994142</v>
      </c>
      <c r="D25" s="100">
        <f t="shared" si="1"/>
        <v>130396.27292251935</v>
      </c>
      <c r="E25" s="100">
        <f t="shared" si="5"/>
        <v>7620.2382934261259</v>
      </c>
      <c r="F25" s="100">
        <f t="shared" si="6"/>
        <v>118405.77127237136</v>
      </c>
      <c r="G25" s="100">
        <f>$G$23</f>
        <v>4370.2633567218572</v>
      </c>
      <c r="H25" s="100">
        <f t="shared" si="7"/>
        <v>22593.848494011108</v>
      </c>
      <c r="I25" s="100">
        <f t="shared" si="8"/>
        <v>355484.18020338134</v>
      </c>
      <c r="J25" s="100">
        <f t="shared" si="2"/>
        <v>9977406.1515059881</v>
      </c>
      <c r="K25" s="101"/>
      <c r="AU25" s="102">
        <f t="shared" ref="AU25:AU89" si="10">IF(Pay_Num&lt;&gt;"",Scheduled_Monthly_Payment,"")</f>
        <v>126026.00956579749</v>
      </c>
      <c r="AV25" s="102">
        <f t="shared" si="3"/>
        <v>126026.00956579749</v>
      </c>
    </row>
    <row r="26" spans="1:48" s="95" customFormat="1" ht="24.95" customHeight="1" x14ac:dyDescent="0.25">
      <c r="A26" s="98">
        <f t="shared" si="4"/>
        <v>4</v>
      </c>
      <c r="B26" s="99">
        <f t="shared" si="0"/>
        <v>44717</v>
      </c>
      <c r="C26" s="100">
        <f t="shared" si="9"/>
        <v>9977406.1515059881</v>
      </c>
      <c r="D26" s="100">
        <f t="shared" si="1"/>
        <v>130396.27292251935</v>
      </c>
      <c r="E26" s="100">
        <f t="shared" si="5"/>
        <v>7710.6016191889939</v>
      </c>
      <c r="F26" s="100">
        <f t="shared" si="6"/>
        <v>118315.40794660849</v>
      </c>
      <c r="G26" s="100">
        <f>$G$23</f>
        <v>4370.2633567218572</v>
      </c>
      <c r="H26" s="100">
        <f t="shared" si="7"/>
        <v>30304.450113200102</v>
      </c>
      <c r="I26" s="100">
        <f t="shared" si="8"/>
        <v>473799.58814998984</v>
      </c>
      <c r="J26" s="100">
        <f t="shared" si="2"/>
        <v>9969695.5498867985</v>
      </c>
      <c r="K26" s="101"/>
      <c r="AU26" s="102">
        <f t="shared" si="10"/>
        <v>126026.00956579749</v>
      </c>
      <c r="AV26" s="102">
        <f t="shared" si="3"/>
        <v>126026.00956579749</v>
      </c>
    </row>
    <row r="27" spans="1:48" s="95" customFormat="1" ht="24.95" customHeight="1" x14ac:dyDescent="0.25">
      <c r="A27" s="98">
        <f t="shared" si="4"/>
        <v>5</v>
      </c>
      <c r="B27" s="99">
        <f t="shared" si="0"/>
        <v>44747</v>
      </c>
      <c r="C27" s="100">
        <f t="shared" si="9"/>
        <v>9969695.5498867985</v>
      </c>
      <c r="D27" s="100">
        <f t="shared" si="1"/>
        <v>130396.27292251935</v>
      </c>
      <c r="E27" s="100">
        <f t="shared" si="5"/>
        <v>7802.0365033898706</v>
      </c>
      <c r="F27" s="100">
        <f t="shared" si="6"/>
        <v>118223.97306240762</v>
      </c>
      <c r="G27" s="100">
        <f t="shared" ref="G27:G34" si="11">$G$26</f>
        <v>4370.2633567218572</v>
      </c>
      <c r="H27" s="100">
        <f t="shared" si="7"/>
        <v>38106.486616589973</v>
      </c>
      <c r="I27" s="100">
        <f t="shared" si="8"/>
        <v>592023.56121239741</v>
      </c>
      <c r="J27" s="100">
        <f t="shared" si="2"/>
        <v>9961893.513383409</v>
      </c>
      <c r="K27" s="101"/>
      <c r="AU27" s="102">
        <f t="shared" si="10"/>
        <v>126026.00956579749</v>
      </c>
      <c r="AV27" s="102">
        <f t="shared" si="3"/>
        <v>126026.00956579749</v>
      </c>
    </row>
    <row r="28" spans="1:48" s="3" customFormat="1" ht="24.95" customHeight="1" x14ac:dyDescent="0.25">
      <c r="A28" s="98">
        <f t="shared" si="4"/>
        <v>6</v>
      </c>
      <c r="B28" s="99">
        <f t="shared" si="0"/>
        <v>44778</v>
      </c>
      <c r="C28" s="100">
        <f>IF(Pay_Num&lt;&gt;"",J27,"")</f>
        <v>9961893.513383409</v>
      </c>
      <c r="D28" s="100">
        <f t="shared" si="1"/>
        <v>130396.27292251935</v>
      </c>
      <c r="E28" s="100">
        <f t="shared" si="5"/>
        <v>7894.5556529259047</v>
      </c>
      <c r="F28" s="100">
        <f t="shared" si="6"/>
        <v>118131.45391287158</v>
      </c>
      <c r="G28" s="100">
        <f t="shared" si="11"/>
        <v>4370.2633567218572</v>
      </c>
      <c r="H28" s="100">
        <f t="shared" si="7"/>
        <v>46001.042269515878</v>
      </c>
      <c r="I28" s="100">
        <f t="shared" si="8"/>
        <v>710155.01512526895</v>
      </c>
      <c r="J28" s="100">
        <f t="shared" si="2"/>
        <v>9953998.9577304833</v>
      </c>
      <c r="K28" s="101"/>
      <c r="AU28" s="102">
        <f t="shared" si="10"/>
        <v>126026.00956579749</v>
      </c>
      <c r="AV28" s="102">
        <f t="shared" si="3"/>
        <v>126026.00956579749</v>
      </c>
    </row>
    <row r="29" spans="1:48" s="3" customFormat="1" ht="24.95" customHeight="1" x14ac:dyDescent="0.25">
      <c r="A29" s="98">
        <f t="shared" si="4"/>
        <v>7</v>
      </c>
      <c r="B29" s="99">
        <f t="shared" si="0"/>
        <v>44809</v>
      </c>
      <c r="C29" s="100">
        <f t="shared" si="9"/>
        <v>9953998.9577304833</v>
      </c>
      <c r="D29" s="100">
        <f t="shared" si="1"/>
        <v>130396.27292251935</v>
      </c>
      <c r="E29" s="100">
        <f t="shared" si="5"/>
        <v>7988.1719253768533</v>
      </c>
      <c r="F29" s="100">
        <f t="shared" si="6"/>
        <v>118037.83764042064</v>
      </c>
      <c r="G29" s="100">
        <f t="shared" si="11"/>
        <v>4370.2633567218572</v>
      </c>
      <c r="H29" s="100">
        <f t="shared" si="7"/>
        <v>53989.214194892731</v>
      </c>
      <c r="I29" s="100">
        <f t="shared" si="8"/>
        <v>828192.8527656896</v>
      </c>
      <c r="J29" s="100">
        <f t="shared" si="2"/>
        <v>9946010.7858051062</v>
      </c>
      <c r="K29" s="101"/>
      <c r="AU29" s="102">
        <f t="shared" si="10"/>
        <v>126026.00956579749</v>
      </c>
      <c r="AV29" s="102">
        <f t="shared" si="3"/>
        <v>126026.00956579749</v>
      </c>
    </row>
    <row r="30" spans="1:48" s="3" customFormat="1" ht="24.95" customHeight="1" x14ac:dyDescent="0.25">
      <c r="A30" s="98">
        <f t="shared" si="4"/>
        <v>8</v>
      </c>
      <c r="B30" s="99">
        <f t="shared" si="0"/>
        <v>44839</v>
      </c>
      <c r="C30" s="100">
        <f>IF(Pay_Num&lt;&gt;"",J29,"")</f>
        <v>9946010.7858051062</v>
      </c>
      <c r="D30" s="100">
        <f t="shared" si="1"/>
        <v>130396.27292251935</v>
      </c>
      <c r="E30" s="100">
        <f t="shared" si="5"/>
        <v>8082.8983307919552</v>
      </c>
      <c r="F30" s="100">
        <f t="shared" si="6"/>
        <v>117943.11123500553</v>
      </c>
      <c r="G30" s="100">
        <f t="shared" si="11"/>
        <v>4370.2633567218572</v>
      </c>
      <c r="H30" s="100">
        <f t="shared" si="7"/>
        <v>62072.112525684686</v>
      </c>
      <c r="I30" s="100">
        <f t="shared" si="8"/>
        <v>946135.96400069515</v>
      </c>
      <c r="J30" s="100">
        <f t="shared" si="2"/>
        <v>9937927.8874743134</v>
      </c>
      <c r="K30" s="101"/>
      <c r="AU30" s="102">
        <f t="shared" si="10"/>
        <v>126026.00956579749</v>
      </c>
      <c r="AV30" s="102">
        <f t="shared" si="3"/>
        <v>126026.00956579749</v>
      </c>
    </row>
    <row r="31" spans="1:48" s="3" customFormat="1" ht="24.95" customHeight="1" x14ac:dyDescent="0.25">
      <c r="A31" s="98">
        <f t="shared" si="4"/>
        <v>9</v>
      </c>
      <c r="B31" s="99">
        <f t="shared" si="0"/>
        <v>44870</v>
      </c>
      <c r="C31" s="100">
        <f t="shared" si="9"/>
        <v>9937927.8874743134</v>
      </c>
      <c r="D31" s="100">
        <f t="shared" si="1"/>
        <v>130396.27292251935</v>
      </c>
      <c r="E31" s="100">
        <f t="shared" si="5"/>
        <v>8178.7480334979336</v>
      </c>
      <c r="F31" s="100">
        <f t="shared" si="6"/>
        <v>117847.26153229956</v>
      </c>
      <c r="G31" s="100">
        <f t="shared" si="11"/>
        <v>4370.2633567218572</v>
      </c>
      <c r="H31" s="100">
        <f t="shared" si="7"/>
        <v>70250.86055918262</v>
      </c>
      <c r="I31" s="100">
        <f t="shared" si="8"/>
        <v>1063983.2255329946</v>
      </c>
      <c r="J31" s="100">
        <f t="shared" si="2"/>
        <v>9929749.1394408159</v>
      </c>
      <c r="K31" s="101"/>
      <c r="AU31" s="102">
        <f t="shared" si="10"/>
        <v>126026.00956579749</v>
      </c>
      <c r="AV31" s="102">
        <f t="shared" si="3"/>
        <v>126026.00956579749</v>
      </c>
    </row>
    <row r="32" spans="1:48" s="3" customFormat="1" ht="24.95" customHeight="1" x14ac:dyDescent="0.25">
      <c r="A32" s="98">
        <f t="shared" si="4"/>
        <v>10</v>
      </c>
      <c r="B32" s="99">
        <f t="shared" si="0"/>
        <v>44900</v>
      </c>
      <c r="C32" s="100">
        <f t="shared" si="9"/>
        <v>9929749.1394408159</v>
      </c>
      <c r="D32" s="100">
        <f t="shared" si="1"/>
        <v>130396.27292251935</v>
      </c>
      <c r="E32" s="100">
        <f t="shared" si="5"/>
        <v>8275.7343539284921</v>
      </c>
      <c r="F32" s="100">
        <f t="shared" si="6"/>
        <v>117750.275211869</v>
      </c>
      <c r="G32" s="100">
        <f t="shared" si="11"/>
        <v>4370.2633567218572</v>
      </c>
      <c r="H32" s="100">
        <f>IF(Values_Entered,+H31+Princ,"")</f>
        <v>78526.594913111112</v>
      </c>
      <c r="I32" s="100">
        <f t="shared" si="8"/>
        <v>1181733.5007448636</v>
      </c>
      <c r="J32" s="100">
        <f t="shared" si="2"/>
        <v>9921473.405086888</v>
      </c>
      <c r="K32" s="101"/>
      <c r="AU32" s="102">
        <f t="shared" si="10"/>
        <v>126026.00956579749</v>
      </c>
      <c r="AV32" s="102">
        <f t="shared" si="3"/>
        <v>126026.00956579749</v>
      </c>
    </row>
    <row r="33" spans="1:48" s="3" customFormat="1" ht="24.95" customHeight="1" x14ac:dyDescent="0.25">
      <c r="A33" s="98">
        <f t="shared" si="4"/>
        <v>11</v>
      </c>
      <c r="B33" s="99">
        <f t="shared" si="0"/>
        <v>44931</v>
      </c>
      <c r="C33" s="100">
        <f t="shared" si="9"/>
        <v>9921473.405086888</v>
      </c>
      <c r="D33" s="100">
        <f t="shared" si="1"/>
        <v>130396.27292251935</v>
      </c>
      <c r="E33" s="100">
        <f t="shared" si="5"/>
        <v>8373.8707704754925</v>
      </c>
      <c r="F33" s="100">
        <f t="shared" si="6"/>
        <v>117652.138795322</v>
      </c>
      <c r="G33" s="100">
        <f t="shared" si="11"/>
        <v>4370.2633567218572</v>
      </c>
      <c r="H33" s="100">
        <f t="shared" si="7"/>
        <v>86900.465683586604</v>
      </c>
      <c r="I33" s="100">
        <f t="shared" si="8"/>
        <v>1299385.6395401857</v>
      </c>
      <c r="J33" s="100">
        <f t="shared" si="2"/>
        <v>9913099.5343164131</v>
      </c>
      <c r="K33" s="101"/>
      <c r="AU33" s="102">
        <f t="shared" si="10"/>
        <v>126026.00956579749</v>
      </c>
      <c r="AV33" s="102">
        <f t="shared" si="3"/>
        <v>126026.00956579749</v>
      </c>
    </row>
    <row r="34" spans="1:48" s="3" customFormat="1" ht="24.95" customHeight="1" x14ac:dyDescent="0.25">
      <c r="A34" s="98">
        <f t="shared" si="4"/>
        <v>12</v>
      </c>
      <c r="B34" s="99">
        <f t="shared" si="0"/>
        <v>44962</v>
      </c>
      <c r="C34" s="100">
        <f t="shared" si="9"/>
        <v>9913099.5343164131</v>
      </c>
      <c r="D34" s="100">
        <f t="shared" si="1"/>
        <v>130396.27292251935</v>
      </c>
      <c r="E34" s="100">
        <f t="shared" si="5"/>
        <v>8473.1709213620343</v>
      </c>
      <c r="F34" s="100">
        <f t="shared" si="6"/>
        <v>117552.83864443545</v>
      </c>
      <c r="G34" s="100">
        <f t="shared" si="11"/>
        <v>4370.2633567218572</v>
      </c>
      <c r="H34" s="100">
        <f t="shared" si="7"/>
        <v>95373.636604948639</v>
      </c>
      <c r="I34" s="100">
        <f t="shared" si="8"/>
        <v>1416938.4781846211</v>
      </c>
      <c r="J34" s="100">
        <f t="shared" si="2"/>
        <v>9904626.3633950502</v>
      </c>
      <c r="K34" s="101"/>
      <c r="AU34" s="102">
        <f t="shared" si="10"/>
        <v>126026.00956579749</v>
      </c>
      <c r="AV34" s="102">
        <f t="shared" si="3"/>
        <v>126026.00956579749</v>
      </c>
    </row>
    <row r="35" spans="1:48" s="3" customFormat="1" ht="40.5" customHeight="1" x14ac:dyDescent="0.25">
      <c r="A35" s="103" t="s">
        <v>38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1"/>
      <c r="AU35" s="102"/>
      <c r="AV35" s="102"/>
    </row>
    <row r="36" spans="1:48" s="3" customFormat="1" x14ac:dyDescent="0.25">
      <c r="A36" s="98">
        <f>IF(Values_Entered,A34+1,"")</f>
        <v>13</v>
      </c>
      <c r="B36" s="99">
        <f t="shared" si="0"/>
        <v>44990</v>
      </c>
      <c r="C36" s="100">
        <f>IF(Pay_Num&lt;&gt;"",J34,"")</f>
        <v>9904626.3633950502</v>
      </c>
      <c r="D36" s="100">
        <f t="shared" si="1"/>
        <v>130356.31407775212</v>
      </c>
      <c r="E36" s="100">
        <f t="shared" si="5"/>
        <v>8573.6486065378704</v>
      </c>
      <c r="F36" s="100">
        <f t="shared" si="6"/>
        <v>117452.36095925962</v>
      </c>
      <c r="G36" s="100">
        <f>+J17/12</f>
        <v>4330.304511954625</v>
      </c>
      <c r="H36" s="100">
        <f>IF(Values_Entered,+H34+Princ,"")</f>
        <v>103947.28521148651</v>
      </c>
      <c r="I36" s="100">
        <f>IF(Values_Entered,+I34+Int,"")</f>
        <v>1534390.8391438806</v>
      </c>
      <c r="J36" s="100">
        <f t="shared" si="2"/>
        <v>9896052.7147885114</v>
      </c>
      <c r="K36" s="101"/>
      <c r="AU36" s="102">
        <f t="shared" si="10"/>
        <v>126026.00956579749</v>
      </c>
      <c r="AV36" s="102">
        <f t="shared" si="3"/>
        <v>126026.00956579749</v>
      </c>
    </row>
    <row r="37" spans="1:48" s="3" customFormat="1" x14ac:dyDescent="0.25">
      <c r="A37" s="98">
        <f t="shared" si="4"/>
        <v>14</v>
      </c>
      <c r="B37" s="99">
        <f t="shared" si="0"/>
        <v>45021</v>
      </c>
      <c r="C37" s="100">
        <f t="shared" si="9"/>
        <v>9896052.7147885114</v>
      </c>
      <c r="D37" s="100">
        <f t="shared" si="1"/>
        <v>130356.31407775212</v>
      </c>
      <c r="E37" s="100">
        <f t="shared" si="5"/>
        <v>8675.317789597073</v>
      </c>
      <c r="F37" s="100">
        <f t="shared" si="6"/>
        <v>117350.69177620042</v>
      </c>
      <c r="G37" s="100">
        <f>+G36</f>
        <v>4330.304511954625</v>
      </c>
      <c r="H37" s="100">
        <f t="shared" si="7"/>
        <v>112622.60300108358</v>
      </c>
      <c r="I37" s="100">
        <f t="shared" si="8"/>
        <v>1651741.5309200811</v>
      </c>
      <c r="J37" s="100">
        <f t="shared" si="2"/>
        <v>9887377.396998914</v>
      </c>
      <c r="K37" s="101"/>
      <c r="AU37" s="102">
        <f t="shared" si="10"/>
        <v>126026.00956579749</v>
      </c>
      <c r="AV37" s="102">
        <f t="shared" si="3"/>
        <v>126026.00956579749</v>
      </c>
    </row>
    <row r="38" spans="1:48" s="3" customFormat="1" x14ac:dyDescent="0.25">
      <c r="A38" s="98">
        <f t="shared" si="4"/>
        <v>15</v>
      </c>
      <c r="B38" s="99">
        <f t="shared" si="0"/>
        <v>45051</v>
      </c>
      <c r="C38" s="100">
        <f t="shared" si="9"/>
        <v>9887377.396998914</v>
      </c>
      <c r="D38" s="100">
        <f t="shared" si="1"/>
        <v>130356.31407775212</v>
      </c>
      <c r="E38" s="100">
        <f t="shared" si="5"/>
        <v>8778.1925997187209</v>
      </c>
      <c r="F38" s="100">
        <f t="shared" si="6"/>
        <v>117247.81696607877</v>
      </c>
      <c r="G38" s="100">
        <f t="shared" ref="G38:G47" si="12">+G37</f>
        <v>4330.304511954625</v>
      </c>
      <c r="H38" s="100">
        <f t="shared" si="7"/>
        <v>121400.7956008023</v>
      </c>
      <c r="I38" s="100">
        <f t="shared" si="8"/>
        <v>1768989.3478861598</v>
      </c>
      <c r="J38" s="100">
        <f t="shared" si="2"/>
        <v>9878599.2043991946</v>
      </c>
      <c r="K38" s="101"/>
      <c r="AU38" s="102">
        <f t="shared" si="10"/>
        <v>126026.00956579749</v>
      </c>
      <c r="AV38" s="102">
        <f t="shared" si="3"/>
        <v>126026.00956579749</v>
      </c>
    </row>
    <row r="39" spans="1:48" s="3" customFormat="1" x14ac:dyDescent="0.25">
      <c r="A39" s="98">
        <f t="shared" si="4"/>
        <v>16</v>
      </c>
      <c r="B39" s="99">
        <f t="shared" si="0"/>
        <v>45082</v>
      </c>
      <c r="C39" s="100">
        <f t="shared" si="9"/>
        <v>9878599.2043991946</v>
      </c>
      <c r="D39" s="100">
        <f t="shared" si="1"/>
        <v>121474.02674412173</v>
      </c>
      <c r="E39" s="100">
        <v>0</v>
      </c>
      <c r="F39" s="100">
        <f t="shared" si="6"/>
        <v>117143.7222321671</v>
      </c>
      <c r="G39" s="100">
        <f t="shared" si="12"/>
        <v>4330.304511954625</v>
      </c>
      <c r="H39" s="100">
        <f t="shared" si="7"/>
        <v>121400.7956008023</v>
      </c>
      <c r="I39" s="100">
        <f t="shared" si="8"/>
        <v>1886133.0701183269</v>
      </c>
      <c r="J39" s="100">
        <f t="shared" si="2"/>
        <v>9878599.2043991946</v>
      </c>
      <c r="K39" s="101"/>
      <c r="AU39" s="102">
        <f t="shared" si="10"/>
        <v>126026.00956579749</v>
      </c>
      <c r="AV39" s="102">
        <f t="shared" si="3"/>
        <v>126026.00956579749</v>
      </c>
    </row>
    <row r="40" spans="1:48" s="3" customFormat="1" x14ac:dyDescent="0.25">
      <c r="A40" s="98">
        <f t="shared" si="4"/>
        <v>17</v>
      </c>
      <c r="B40" s="99">
        <f t="shared" si="0"/>
        <v>45112</v>
      </c>
      <c r="C40" s="100">
        <f t="shared" si="9"/>
        <v>9878599.2043991946</v>
      </c>
      <c r="D40" s="100">
        <f t="shared" si="1"/>
        <v>130356.31407775212</v>
      </c>
      <c r="E40" s="100">
        <f t="shared" si="5"/>
        <v>8882.2873336303892</v>
      </c>
      <c r="F40" s="100">
        <f t="shared" si="6"/>
        <v>117143.7222321671</v>
      </c>
      <c r="G40" s="100">
        <f t="shared" si="12"/>
        <v>4330.304511954625</v>
      </c>
      <c r="H40" s="100">
        <f t="shared" si="7"/>
        <v>130283.08293443269</v>
      </c>
      <c r="I40" s="100">
        <f t="shared" si="8"/>
        <v>2003276.7923504941</v>
      </c>
      <c r="J40" s="100">
        <f t="shared" si="2"/>
        <v>9869716.9170655645</v>
      </c>
      <c r="K40" s="101"/>
      <c r="AU40" s="102">
        <f t="shared" si="10"/>
        <v>126026.00956579749</v>
      </c>
      <c r="AV40" s="102">
        <f t="shared" si="3"/>
        <v>126026.00956579749</v>
      </c>
    </row>
    <row r="41" spans="1:48" s="3" customFormat="1" x14ac:dyDescent="0.25">
      <c r="A41" s="98">
        <f t="shared" si="4"/>
        <v>18</v>
      </c>
      <c r="B41" s="99">
        <f t="shared" si="0"/>
        <v>45143</v>
      </c>
      <c r="C41" s="100">
        <f t="shared" si="9"/>
        <v>9869716.9170655645</v>
      </c>
      <c r="D41" s="100">
        <f t="shared" si="1"/>
        <v>130356.31407775212</v>
      </c>
      <c r="E41" s="100">
        <f t="shared" si="5"/>
        <v>8987.6164575950097</v>
      </c>
      <c r="F41" s="100">
        <f t="shared" si="6"/>
        <v>117038.39310820248</v>
      </c>
      <c r="G41" s="100">
        <f t="shared" si="12"/>
        <v>4330.304511954625</v>
      </c>
      <c r="H41" s="100">
        <f t="shared" si="7"/>
        <v>139270.69939202769</v>
      </c>
      <c r="I41" s="100">
        <f t="shared" si="8"/>
        <v>2120315.1854586964</v>
      </c>
      <c r="J41" s="100">
        <f t="shared" si="2"/>
        <v>9860729.30060797</v>
      </c>
      <c r="K41" s="101"/>
      <c r="AU41" s="102">
        <f t="shared" si="10"/>
        <v>126026.00956579749</v>
      </c>
      <c r="AV41" s="102">
        <f t="shared" si="3"/>
        <v>126026.00956579749</v>
      </c>
    </row>
    <row r="42" spans="1:48" s="3" customFormat="1" x14ac:dyDescent="0.25">
      <c r="A42" s="98">
        <f t="shared" si="4"/>
        <v>19</v>
      </c>
      <c r="B42" s="99">
        <f t="shared" si="0"/>
        <v>45174</v>
      </c>
      <c r="C42" s="100">
        <f t="shared" si="9"/>
        <v>9860729.30060797</v>
      </c>
      <c r="D42" s="100">
        <f t="shared" si="1"/>
        <v>130356.31407775212</v>
      </c>
      <c r="E42" s="100">
        <f t="shared" si="5"/>
        <v>9094.1946094213345</v>
      </c>
      <c r="F42" s="100">
        <f t="shared" si="6"/>
        <v>116931.81495637615</v>
      </c>
      <c r="G42" s="100">
        <f t="shared" si="12"/>
        <v>4330.304511954625</v>
      </c>
      <c r="H42" s="100">
        <f t="shared" si="7"/>
        <v>148364.89400144902</v>
      </c>
      <c r="I42" s="100">
        <f t="shared" si="8"/>
        <v>2237247.0004150728</v>
      </c>
      <c r="J42" s="100">
        <f t="shared" si="2"/>
        <v>9851635.1059985477</v>
      </c>
      <c r="K42" s="101"/>
      <c r="AU42" s="102">
        <f t="shared" si="10"/>
        <v>126026.00956579749</v>
      </c>
      <c r="AV42" s="102">
        <f t="shared" si="3"/>
        <v>126026.00956579749</v>
      </c>
    </row>
    <row r="43" spans="1:48" s="3" customFormat="1" x14ac:dyDescent="0.25">
      <c r="A43" s="98">
        <f t="shared" si="4"/>
        <v>20</v>
      </c>
      <c r="B43" s="99">
        <f t="shared" si="0"/>
        <v>45204</v>
      </c>
      <c r="C43" s="100">
        <f t="shared" si="9"/>
        <v>9851635.1059985477</v>
      </c>
      <c r="D43" s="100">
        <f t="shared" si="1"/>
        <v>130356.31407775212</v>
      </c>
      <c r="E43" s="100">
        <f t="shared" si="5"/>
        <v>9202.0366004980606</v>
      </c>
      <c r="F43" s="100">
        <f t="shared" si="6"/>
        <v>116823.97296529943</v>
      </c>
      <c r="G43" s="100">
        <f t="shared" si="12"/>
        <v>4330.304511954625</v>
      </c>
      <c r="H43" s="100">
        <f t="shared" si="7"/>
        <v>157566.93060194707</v>
      </c>
      <c r="I43" s="100">
        <f t="shared" si="8"/>
        <v>2354070.9733803724</v>
      </c>
      <c r="J43" s="100">
        <f t="shared" si="2"/>
        <v>9842433.0693980493</v>
      </c>
      <c r="K43" s="101"/>
      <c r="AU43" s="102">
        <f t="shared" si="10"/>
        <v>126026.00956579749</v>
      </c>
      <c r="AV43" s="102">
        <f t="shared" si="3"/>
        <v>126026.00956579749</v>
      </c>
    </row>
    <row r="44" spans="1:48" s="3" customFormat="1" x14ac:dyDescent="0.25">
      <c r="A44" s="98">
        <f t="shared" si="4"/>
        <v>21</v>
      </c>
      <c r="B44" s="99">
        <f t="shared" si="0"/>
        <v>45235</v>
      </c>
      <c r="C44" s="100">
        <f t="shared" si="9"/>
        <v>9842433.0693980493</v>
      </c>
      <c r="D44" s="100">
        <f t="shared" si="1"/>
        <v>130356.31407775212</v>
      </c>
      <c r="E44" s="100">
        <f t="shared" si="5"/>
        <v>9311.1574178523006</v>
      </c>
      <c r="F44" s="100">
        <f t="shared" si="6"/>
        <v>116714.85214794519</v>
      </c>
      <c r="G44" s="100">
        <f t="shared" si="12"/>
        <v>4330.304511954625</v>
      </c>
      <c r="H44" s="100">
        <f t="shared" si="7"/>
        <v>166878.08801979938</v>
      </c>
      <c r="I44" s="100">
        <f t="shared" si="8"/>
        <v>2470785.8255283176</v>
      </c>
      <c r="J44" s="100">
        <f t="shared" si="2"/>
        <v>9833121.9119801968</v>
      </c>
      <c r="K44" s="101"/>
      <c r="AU44" s="102">
        <f t="shared" si="10"/>
        <v>126026.00956579749</v>
      </c>
      <c r="AV44" s="102">
        <f t="shared" si="3"/>
        <v>126026.00956579749</v>
      </c>
    </row>
    <row r="45" spans="1:48" s="3" customFormat="1" x14ac:dyDescent="0.25">
      <c r="A45" s="98">
        <f t="shared" si="4"/>
        <v>22</v>
      </c>
      <c r="B45" s="99">
        <f t="shared" si="0"/>
        <v>45265</v>
      </c>
      <c r="C45" s="100">
        <f t="shared" si="9"/>
        <v>9833121.9119801968</v>
      </c>
      <c r="D45" s="100">
        <f t="shared" si="1"/>
        <v>130356.31407775212</v>
      </c>
      <c r="E45" s="100">
        <f t="shared" si="5"/>
        <v>9421.5722262323397</v>
      </c>
      <c r="F45" s="100">
        <f t="shared" si="6"/>
        <v>116604.43733956515</v>
      </c>
      <c r="G45" s="100">
        <f t="shared" si="12"/>
        <v>4330.304511954625</v>
      </c>
      <c r="H45" s="100">
        <f t="shared" si="7"/>
        <v>176299.66024603171</v>
      </c>
      <c r="I45" s="100">
        <f t="shared" si="8"/>
        <v>2587390.2628678828</v>
      </c>
      <c r="J45" s="100">
        <f t="shared" si="2"/>
        <v>9823700.3397539649</v>
      </c>
      <c r="K45" s="101"/>
      <c r="AU45" s="102">
        <f t="shared" si="10"/>
        <v>126026.00956579749</v>
      </c>
      <c r="AV45" s="102">
        <f t="shared" si="3"/>
        <v>126026.00956579749</v>
      </c>
    </row>
    <row r="46" spans="1:48" s="3" customFormat="1" x14ac:dyDescent="0.25">
      <c r="A46" s="98">
        <f t="shared" si="4"/>
        <v>23</v>
      </c>
      <c r="B46" s="99">
        <f t="shared" si="0"/>
        <v>45296</v>
      </c>
      <c r="C46" s="100">
        <f t="shared" si="9"/>
        <v>9823700.3397539649</v>
      </c>
      <c r="D46" s="100">
        <f t="shared" si="1"/>
        <v>130356.31407775212</v>
      </c>
      <c r="E46" s="100">
        <f t="shared" si="5"/>
        <v>9533.2963702150591</v>
      </c>
      <c r="F46" s="100">
        <f t="shared" si="6"/>
        <v>116492.71319558243</v>
      </c>
      <c r="G46" s="100">
        <f t="shared" si="12"/>
        <v>4330.304511954625</v>
      </c>
      <c r="H46" s="100">
        <f t="shared" si="7"/>
        <v>185832.95661624678</v>
      </c>
      <c r="I46" s="100">
        <f t="shared" si="8"/>
        <v>2703882.9760634652</v>
      </c>
      <c r="J46" s="100">
        <f t="shared" si="2"/>
        <v>9814167.0433837492</v>
      </c>
      <c r="K46" s="101"/>
      <c r="AU46" s="102">
        <f t="shared" si="10"/>
        <v>126026.00956579749</v>
      </c>
      <c r="AV46" s="102">
        <f t="shared" si="3"/>
        <v>126026.00956579749</v>
      </c>
    </row>
    <row r="47" spans="1:48" s="3" customFormat="1" x14ac:dyDescent="0.25">
      <c r="A47" s="98">
        <f t="shared" si="4"/>
        <v>24</v>
      </c>
      <c r="B47" s="99">
        <f t="shared" si="0"/>
        <v>45327</v>
      </c>
      <c r="C47" s="100">
        <f t="shared" si="9"/>
        <v>9814167.0433837492</v>
      </c>
      <c r="D47" s="100">
        <f t="shared" si="1"/>
        <v>130356.31407775212</v>
      </c>
      <c r="E47" s="100">
        <f t="shared" si="5"/>
        <v>9646.3453763385478</v>
      </c>
      <c r="F47" s="100">
        <f t="shared" si="6"/>
        <v>116379.66418945894</v>
      </c>
      <c r="G47" s="100">
        <f t="shared" si="12"/>
        <v>4330.304511954625</v>
      </c>
      <c r="H47" s="100">
        <f t="shared" si="7"/>
        <v>195479.30199258533</v>
      </c>
      <c r="I47" s="100">
        <f t="shared" si="8"/>
        <v>2820262.6402529241</v>
      </c>
      <c r="J47" s="100">
        <f t="shared" si="2"/>
        <v>9804520.6980074104</v>
      </c>
      <c r="K47" s="101"/>
      <c r="AU47" s="102">
        <f t="shared" si="10"/>
        <v>126026.00956579749</v>
      </c>
      <c r="AV47" s="102">
        <f t="shared" si="3"/>
        <v>126026.00956579749</v>
      </c>
    </row>
    <row r="48" spans="1:48" s="3" customFormat="1" x14ac:dyDescent="0.25">
      <c r="A48" s="98">
        <f t="shared" si="4"/>
        <v>25</v>
      </c>
      <c r="B48" s="99">
        <f t="shared" si="0"/>
        <v>45356</v>
      </c>
      <c r="C48" s="100">
        <f t="shared" si="9"/>
        <v>9804520.6980074104</v>
      </c>
      <c r="D48" s="100">
        <f t="shared" si="1"/>
        <v>130306.38701659141</v>
      </c>
      <c r="E48" s="100">
        <f t="shared" si="5"/>
        <v>9760.7349552596279</v>
      </c>
      <c r="F48" s="100">
        <f t="shared" si="6"/>
        <v>116265.27461053786</v>
      </c>
      <c r="G48" s="100">
        <f>+J18/12</f>
        <v>4280.3774507939215</v>
      </c>
      <c r="H48" s="100">
        <f t="shared" si="7"/>
        <v>205240.03694784496</v>
      </c>
      <c r="I48" s="100">
        <f t="shared" si="8"/>
        <v>2936527.9148634621</v>
      </c>
      <c r="J48" s="100">
        <f t="shared" si="2"/>
        <v>9794759.9630521499</v>
      </c>
      <c r="K48" s="101"/>
      <c r="AU48" s="102">
        <f t="shared" si="10"/>
        <v>126026.00956579749</v>
      </c>
      <c r="AV48" s="102">
        <f t="shared" si="3"/>
        <v>126026.00956579749</v>
      </c>
    </row>
    <row r="49" spans="1:48" s="3" customFormat="1" x14ac:dyDescent="0.25">
      <c r="A49" s="98">
        <f t="shared" si="4"/>
        <v>26</v>
      </c>
      <c r="B49" s="99">
        <f t="shared" si="0"/>
        <v>45387</v>
      </c>
      <c r="C49" s="100">
        <f t="shared" si="9"/>
        <v>9794759.9630521499</v>
      </c>
      <c r="D49" s="100">
        <f t="shared" si="1"/>
        <v>130306.38701659141</v>
      </c>
      <c r="E49" s="100">
        <f t="shared" si="5"/>
        <v>9876.4810039374133</v>
      </c>
      <c r="F49" s="100">
        <f t="shared" si="6"/>
        <v>116149.52856186008</v>
      </c>
      <c r="G49" s="100">
        <f>+G48</f>
        <v>4280.3774507939215</v>
      </c>
      <c r="H49" s="100">
        <f t="shared" si="7"/>
        <v>215116.51795178239</v>
      </c>
      <c r="I49" s="100">
        <f t="shared" si="8"/>
        <v>3052677.443425322</v>
      </c>
      <c r="J49" s="100">
        <f t="shared" si="2"/>
        <v>9784883.4820482116</v>
      </c>
      <c r="K49" s="101"/>
      <c r="AU49" s="102">
        <f t="shared" si="10"/>
        <v>126026.00956579749</v>
      </c>
      <c r="AV49" s="102">
        <f t="shared" si="3"/>
        <v>126026.00956579749</v>
      </c>
    </row>
    <row r="50" spans="1:48" s="3" customFormat="1" x14ac:dyDescent="0.25">
      <c r="A50" s="98">
        <f t="shared" si="4"/>
        <v>27</v>
      </c>
      <c r="B50" s="99">
        <f t="shared" si="0"/>
        <v>45417</v>
      </c>
      <c r="C50" s="100">
        <f t="shared" si="9"/>
        <v>9784883.4820482116</v>
      </c>
      <c r="D50" s="100">
        <f t="shared" si="1"/>
        <v>130306.38701659141</v>
      </c>
      <c r="E50" s="100">
        <f t="shared" si="5"/>
        <v>9993.599607842465</v>
      </c>
      <c r="F50" s="100">
        <f t="shared" si="6"/>
        <v>116032.40995795502</v>
      </c>
      <c r="G50" s="100">
        <f t="shared" ref="G50:G59" si="13">+G49</f>
        <v>4280.3774507939215</v>
      </c>
      <c r="H50" s="100">
        <f t="shared" si="7"/>
        <v>225110.11755962484</v>
      </c>
      <c r="I50" s="100">
        <f t="shared" si="8"/>
        <v>3168709.8533832771</v>
      </c>
      <c r="J50" s="100">
        <f t="shared" si="2"/>
        <v>9774889.8824403696</v>
      </c>
      <c r="K50" s="101"/>
      <c r="AU50" s="102">
        <f t="shared" si="10"/>
        <v>126026.00956579749</v>
      </c>
      <c r="AV50" s="102">
        <f t="shared" si="3"/>
        <v>126026.00956579749</v>
      </c>
    </row>
    <row r="51" spans="1:48" s="3" customFormat="1" x14ac:dyDescent="0.25">
      <c r="A51" s="98">
        <f t="shared" si="4"/>
        <v>28</v>
      </c>
      <c r="B51" s="99">
        <f t="shared" si="0"/>
        <v>45448</v>
      </c>
      <c r="C51" s="100">
        <f t="shared" si="9"/>
        <v>9774889.8824403696</v>
      </c>
      <c r="D51" s="100">
        <f t="shared" si="1"/>
        <v>130306.38701659141</v>
      </c>
      <c r="E51" s="100">
        <f t="shared" si="5"/>
        <v>10112.107043192125</v>
      </c>
      <c r="F51" s="100">
        <f t="shared" si="6"/>
        <v>115913.90252260536</v>
      </c>
      <c r="G51" s="100">
        <f t="shared" si="13"/>
        <v>4280.3774507939215</v>
      </c>
      <c r="H51" s="100">
        <f t="shared" si="7"/>
        <v>235222.22460281698</v>
      </c>
      <c r="I51" s="100">
        <f t="shared" si="8"/>
        <v>3284623.7559058825</v>
      </c>
      <c r="J51" s="100">
        <f t="shared" si="2"/>
        <v>9764777.7753971778</v>
      </c>
      <c r="K51" s="101"/>
      <c r="AU51" s="102">
        <f t="shared" si="10"/>
        <v>126026.00956579749</v>
      </c>
      <c r="AV51" s="102">
        <f t="shared" si="3"/>
        <v>126026.00956579749</v>
      </c>
    </row>
    <row r="52" spans="1:48" s="3" customFormat="1" x14ac:dyDescent="0.25">
      <c r="A52" s="98">
        <f t="shared" si="4"/>
        <v>29</v>
      </c>
      <c r="B52" s="99">
        <f t="shared" si="0"/>
        <v>45478</v>
      </c>
      <c r="C52" s="100">
        <f t="shared" si="9"/>
        <v>9764777.7753971778</v>
      </c>
      <c r="D52" s="100">
        <f t="shared" si="1"/>
        <v>130306.38701659141</v>
      </c>
      <c r="E52" s="100">
        <f t="shared" si="5"/>
        <v>10232.019779212627</v>
      </c>
      <c r="F52" s="100">
        <f t="shared" si="6"/>
        <v>115793.98978658486</v>
      </c>
      <c r="G52" s="100">
        <f t="shared" si="13"/>
        <v>4280.3774507939215</v>
      </c>
      <c r="H52" s="100">
        <f t="shared" si="7"/>
        <v>245454.2443820296</v>
      </c>
      <c r="I52" s="100">
        <f t="shared" si="8"/>
        <v>3400417.7456924673</v>
      </c>
      <c r="J52" s="100">
        <f t="shared" si="2"/>
        <v>9754545.755617965</v>
      </c>
      <c r="K52" s="101"/>
      <c r="AU52" s="102">
        <f t="shared" si="10"/>
        <v>126026.00956579749</v>
      </c>
      <c r="AV52" s="102">
        <f t="shared" si="3"/>
        <v>126026.00956579749</v>
      </c>
    </row>
    <row r="53" spans="1:48" s="3" customFormat="1" x14ac:dyDescent="0.25">
      <c r="A53" s="98">
        <f t="shared" si="4"/>
        <v>30</v>
      </c>
      <c r="B53" s="99">
        <f t="shared" si="0"/>
        <v>45509</v>
      </c>
      <c r="C53" s="100">
        <f t="shared" si="9"/>
        <v>9754545.755617965</v>
      </c>
      <c r="D53" s="100">
        <f t="shared" si="1"/>
        <v>130306.38701659141</v>
      </c>
      <c r="E53" s="100">
        <f t="shared" si="5"/>
        <v>10353.354480427792</v>
      </c>
      <c r="F53" s="100">
        <f t="shared" si="6"/>
        <v>115672.6550853697</v>
      </c>
      <c r="G53" s="100">
        <f t="shared" si="13"/>
        <v>4280.3774507939215</v>
      </c>
      <c r="H53" s="100">
        <f t="shared" si="7"/>
        <v>255807.59886245738</v>
      </c>
      <c r="I53" s="100">
        <f t="shared" si="8"/>
        <v>3516090.4007778368</v>
      </c>
      <c r="J53" s="100">
        <f t="shared" si="2"/>
        <v>9744192.4011375364</v>
      </c>
      <c r="K53" s="101"/>
      <c r="AU53" s="102">
        <f t="shared" si="10"/>
        <v>126026.00956579749</v>
      </c>
      <c r="AV53" s="102">
        <f t="shared" si="3"/>
        <v>126026.00956579749</v>
      </c>
    </row>
    <row r="54" spans="1:48" s="3" customFormat="1" x14ac:dyDescent="0.25">
      <c r="A54" s="98">
        <f t="shared" si="4"/>
        <v>31</v>
      </c>
      <c r="B54" s="99">
        <f t="shared" si="0"/>
        <v>45540</v>
      </c>
      <c r="C54" s="100">
        <f t="shared" si="9"/>
        <v>9744192.4011375364</v>
      </c>
      <c r="D54" s="100">
        <f t="shared" si="1"/>
        <v>130306.38701659141</v>
      </c>
      <c r="E54" s="100">
        <f t="shared" si="5"/>
        <v>10476.128008974876</v>
      </c>
      <c r="F54" s="100">
        <f t="shared" si="6"/>
        <v>115549.88155682261</v>
      </c>
      <c r="G54" s="100">
        <f t="shared" si="13"/>
        <v>4280.3774507939215</v>
      </c>
      <c r="H54" s="100">
        <f t="shared" si="7"/>
        <v>266283.72687143227</v>
      </c>
      <c r="I54" s="100">
        <f t="shared" si="8"/>
        <v>3631640.2823346592</v>
      </c>
      <c r="J54" s="100">
        <f t="shared" si="2"/>
        <v>9733716.2731285617</v>
      </c>
      <c r="K54" s="101"/>
      <c r="AU54" s="102">
        <f t="shared" si="10"/>
        <v>126026.00956579749</v>
      </c>
      <c r="AV54" s="102">
        <f t="shared" si="3"/>
        <v>126026.00956579749</v>
      </c>
    </row>
    <row r="55" spans="1:48" s="3" customFormat="1" x14ac:dyDescent="0.25">
      <c r="A55" s="98">
        <f t="shared" si="4"/>
        <v>32</v>
      </c>
      <c r="B55" s="99">
        <f t="shared" si="0"/>
        <v>45570</v>
      </c>
      <c r="C55" s="100">
        <f t="shared" si="9"/>
        <v>9733716.2731285617</v>
      </c>
      <c r="D55" s="100">
        <f t="shared" si="1"/>
        <v>130306.38701659141</v>
      </c>
      <c r="E55" s="100">
        <f t="shared" si="5"/>
        <v>10600.357426947987</v>
      </c>
      <c r="F55" s="100">
        <f t="shared" si="6"/>
        <v>115425.6521388495</v>
      </c>
      <c r="G55" s="100">
        <f t="shared" si="13"/>
        <v>4280.3774507939215</v>
      </c>
      <c r="H55" s="100">
        <f t="shared" si="7"/>
        <v>276884.08429838024</v>
      </c>
      <c r="I55" s="100">
        <f t="shared" si="8"/>
        <v>3747065.934473509</v>
      </c>
      <c r="J55" s="100">
        <f t="shared" si="2"/>
        <v>9723115.9157016128</v>
      </c>
      <c r="K55" s="101"/>
      <c r="AU55" s="102">
        <f t="shared" si="10"/>
        <v>126026.00956579749</v>
      </c>
      <c r="AV55" s="102">
        <f t="shared" si="3"/>
        <v>126026.00956579749</v>
      </c>
    </row>
    <row r="56" spans="1:48" s="3" customFormat="1" x14ac:dyDescent="0.25">
      <c r="A56" s="98">
        <f t="shared" si="4"/>
        <v>33</v>
      </c>
      <c r="B56" s="99">
        <f t="shared" si="0"/>
        <v>45601</v>
      </c>
      <c r="C56" s="100">
        <f t="shared" si="9"/>
        <v>9723115.9157016128</v>
      </c>
      <c r="D56" s="100">
        <f t="shared" si="1"/>
        <v>130306.38701659141</v>
      </c>
      <c r="E56" s="100">
        <f t="shared" si="5"/>
        <v>10726.059998769211</v>
      </c>
      <c r="F56" s="100">
        <f t="shared" si="6"/>
        <v>115299.94956702828</v>
      </c>
      <c r="G56" s="100">
        <f t="shared" si="13"/>
        <v>4280.3774507939215</v>
      </c>
      <c r="H56" s="100">
        <f t="shared" si="7"/>
        <v>287610.14429714944</v>
      </c>
      <c r="I56" s="100">
        <f t="shared" si="8"/>
        <v>3862365.8840405373</v>
      </c>
      <c r="J56" s="100">
        <f t="shared" si="2"/>
        <v>9712389.8557028435</v>
      </c>
      <c r="K56" s="101"/>
      <c r="AU56" s="102">
        <f t="shared" si="10"/>
        <v>126026.00956579749</v>
      </c>
      <c r="AV56" s="102">
        <f t="shared" si="3"/>
        <v>126026.00956579749</v>
      </c>
    </row>
    <row r="57" spans="1:48" s="3" customFormat="1" x14ac:dyDescent="0.25">
      <c r="A57" s="98">
        <f t="shared" si="4"/>
        <v>34</v>
      </c>
      <c r="B57" s="99">
        <f t="shared" si="0"/>
        <v>45631</v>
      </c>
      <c r="C57" s="100">
        <f t="shared" si="9"/>
        <v>9712389.8557028435</v>
      </c>
      <c r="D57" s="100">
        <f t="shared" si="1"/>
        <v>130306.38701659141</v>
      </c>
      <c r="E57" s="100">
        <f t="shared" si="5"/>
        <v>10853.253193587952</v>
      </c>
      <c r="F57" s="100">
        <f t="shared" si="6"/>
        <v>115172.75637220954</v>
      </c>
      <c r="G57" s="100">
        <f t="shared" si="13"/>
        <v>4280.3774507939215</v>
      </c>
      <c r="H57" s="100">
        <f t="shared" si="7"/>
        <v>298463.39749073738</v>
      </c>
      <c r="I57" s="100">
        <f t="shared" si="8"/>
        <v>3977538.6404127469</v>
      </c>
      <c r="J57" s="100">
        <f t="shared" si="2"/>
        <v>9701536.6025092565</v>
      </c>
      <c r="K57" s="101"/>
      <c r="AU57" s="102">
        <f t="shared" si="10"/>
        <v>126026.00956579749</v>
      </c>
      <c r="AV57" s="102">
        <f t="shared" si="3"/>
        <v>126026.00956579749</v>
      </c>
    </row>
    <row r="58" spans="1:48" s="3" customFormat="1" x14ac:dyDescent="0.25">
      <c r="A58" s="98">
        <f t="shared" si="4"/>
        <v>35</v>
      </c>
      <c r="B58" s="99">
        <f t="shared" si="0"/>
        <v>45662</v>
      </c>
      <c r="C58" s="100">
        <f t="shared" si="9"/>
        <v>9701536.6025092565</v>
      </c>
      <c r="D58" s="100">
        <f t="shared" si="1"/>
        <v>130306.38701659141</v>
      </c>
      <c r="E58" s="100">
        <f t="shared" si="5"/>
        <v>10981.954687708567</v>
      </c>
      <c r="F58" s="100">
        <f t="shared" si="6"/>
        <v>115044.05487808892</v>
      </c>
      <c r="G58" s="100">
        <f t="shared" si="13"/>
        <v>4280.3774507939215</v>
      </c>
      <c r="H58" s="100">
        <f t="shared" si="7"/>
        <v>309445.35217844596</v>
      </c>
      <c r="I58" s="100">
        <f t="shared" si="8"/>
        <v>4092582.695290836</v>
      </c>
      <c r="J58" s="100">
        <f t="shared" si="2"/>
        <v>9690554.6478215475</v>
      </c>
      <c r="K58" s="101"/>
      <c r="AU58" s="102">
        <f t="shared" si="10"/>
        <v>126026.00956579749</v>
      </c>
      <c r="AV58" s="102">
        <f t="shared" si="3"/>
        <v>126026.00956579749</v>
      </c>
    </row>
    <row r="59" spans="1:48" s="3" customFormat="1" x14ac:dyDescent="0.25">
      <c r="A59" s="98">
        <f t="shared" si="4"/>
        <v>36</v>
      </c>
      <c r="B59" s="99">
        <f t="shared" si="0"/>
        <v>45693</v>
      </c>
      <c r="C59" s="100">
        <f t="shared" si="9"/>
        <v>9690554.6478215475</v>
      </c>
      <c r="D59" s="100">
        <f t="shared" si="1"/>
        <v>130306.38701659141</v>
      </c>
      <c r="E59" s="100">
        <f t="shared" si="5"/>
        <v>11112.182367046989</v>
      </c>
      <c r="F59" s="100">
        <f t="shared" si="6"/>
        <v>114913.8271987505</v>
      </c>
      <c r="G59" s="100">
        <f t="shared" si="13"/>
        <v>4280.3774507939215</v>
      </c>
      <c r="H59" s="100">
        <f t="shared" si="7"/>
        <v>320557.53454549296</v>
      </c>
      <c r="I59" s="100">
        <f t="shared" si="8"/>
        <v>4207496.5224895868</v>
      </c>
      <c r="J59" s="100">
        <f t="shared" si="2"/>
        <v>9679442.4654545002</v>
      </c>
      <c r="K59" s="101"/>
      <c r="AU59" s="102">
        <f t="shared" si="10"/>
        <v>126026.00956579749</v>
      </c>
      <c r="AV59" s="102">
        <f t="shared" si="3"/>
        <v>126026.00956579749</v>
      </c>
    </row>
    <row r="60" spans="1:48" s="3" customFormat="1" x14ac:dyDescent="0.25">
      <c r="A60" s="98">
        <f t="shared" si="4"/>
        <v>37</v>
      </c>
      <c r="B60" s="99">
        <f t="shared" si="0"/>
        <v>45721</v>
      </c>
      <c r="C60" s="100">
        <f t="shared" si="9"/>
        <v>9679442.4654545002</v>
      </c>
      <c r="D60" s="100">
        <f t="shared" si="1"/>
        <v>126026.00956579749</v>
      </c>
      <c r="E60" s="100">
        <f t="shared" si="5"/>
        <v>11243.95432961623</v>
      </c>
      <c r="F60" s="100">
        <f t="shared" si="6"/>
        <v>114782.05523618126</v>
      </c>
      <c r="G60" s="100"/>
      <c r="H60" s="100">
        <f t="shared" si="7"/>
        <v>331801.48887510918</v>
      </c>
      <c r="I60" s="100">
        <f t="shared" si="8"/>
        <v>4322278.5777257681</v>
      </c>
      <c r="J60" s="100">
        <f t="shared" si="2"/>
        <v>9668198.5111248847</v>
      </c>
      <c r="K60" s="101"/>
      <c r="AU60" s="102">
        <f t="shared" si="10"/>
        <v>126026.00956579749</v>
      </c>
      <c r="AV60" s="102">
        <f t="shared" si="3"/>
        <v>126026.00956579749</v>
      </c>
    </row>
    <row r="61" spans="1:48" s="3" customFormat="1" x14ac:dyDescent="0.25">
      <c r="A61" s="98">
        <f t="shared" si="4"/>
        <v>38</v>
      </c>
      <c r="B61" s="99">
        <f t="shared" si="0"/>
        <v>45752</v>
      </c>
      <c r="C61" s="100">
        <f t="shared" si="9"/>
        <v>9668198.5111248847</v>
      </c>
      <c r="D61" s="100">
        <f t="shared" si="1"/>
        <v>126026.00956579749</v>
      </c>
      <c r="E61" s="100">
        <f t="shared" si="5"/>
        <v>11377.288888041585</v>
      </c>
      <c r="F61" s="100">
        <f t="shared" si="6"/>
        <v>114648.7206777559</v>
      </c>
      <c r="G61" s="100"/>
      <c r="H61" s="100">
        <f t="shared" si="7"/>
        <v>343178.77776315075</v>
      </c>
      <c r="I61" s="100">
        <f t="shared" si="8"/>
        <v>4436927.2984035239</v>
      </c>
      <c r="J61" s="100">
        <f t="shared" si="2"/>
        <v>9656821.2222368438</v>
      </c>
      <c r="K61" s="101"/>
      <c r="AU61" s="102">
        <f t="shared" si="10"/>
        <v>126026.00956579749</v>
      </c>
      <c r="AV61" s="102">
        <f t="shared" si="3"/>
        <v>126026.00956579749</v>
      </c>
    </row>
    <row r="62" spans="1:48" s="3" customFormat="1" x14ac:dyDescent="0.25">
      <c r="A62" s="98">
        <f t="shared" si="4"/>
        <v>39</v>
      </c>
      <c r="B62" s="99">
        <f t="shared" si="0"/>
        <v>45782</v>
      </c>
      <c r="C62" s="100">
        <f t="shared" si="9"/>
        <v>9656821.2222368438</v>
      </c>
      <c r="D62" s="100">
        <f t="shared" si="1"/>
        <v>126026.00956579749</v>
      </c>
      <c r="E62" s="100">
        <f t="shared" si="5"/>
        <v>11512.204572105591</v>
      </c>
      <c r="F62" s="100">
        <f t="shared" si="6"/>
        <v>114513.8049936919</v>
      </c>
      <c r="G62" s="100"/>
      <c r="H62" s="100">
        <f t="shared" si="7"/>
        <v>354690.98233525635</v>
      </c>
      <c r="I62" s="100">
        <f t="shared" si="8"/>
        <v>4551441.1033972157</v>
      </c>
      <c r="J62" s="100">
        <f t="shared" si="2"/>
        <v>9645309.017664738</v>
      </c>
      <c r="K62" s="101"/>
      <c r="AU62" s="102">
        <f t="shared" si="10"/>
        <v>126026.00956579749</v>
      </c>
      <c r="AV62" s="102">
        <f t="shared" si="3"/>
        <v>126026.00956579749</v>
      </c>
    </row>
    <row r="63" spans="1:48" s="3" customFormat="1" x14ac:dyDescent="0.25">
      <c r="A63" s="98">
        <f t="shared" si="4"/>
        <v>40</v>
      </c>
      <c r="B63" s="99">
        <f t="shared" si="0"/>
        <v>45813</v>
      </c>
      <c r="C63" s="100">
        <f t="shared" si="9"/>
        <v>9645309.017664738</v>
      </c>
      <c r="D63" s="100">
        <f t="shared" si="1"/>
        <v>126026.00956579749</v>
      </c>
      <c r="E63" s="100">
        <f t="shared" si="5"/>
        <v>11648.720131323164</v>
      </c>
      <c r="F63" s="100">
        <f t="shared" si="6"/>
        <v>114377.28943447433</v>
      </c>
      <c r="G63" s="100"/>
      <c r="H63" s="100">
        <f t="shared" si="7"/>
        <v>366339.7024665795</v>
      </c>
      <c r="I63" s="100">
        <f t="shared" si="8"/>
        <v>4665818.3928316897</v>
      </c>
      <c r="J63" s="100">
        <f t="shared" si="2"/>
        <v>9633660.2975334153</v>
      </c>
      <c r="K63" s="101"/>
      <c r="AU63" s="102">
        <f t="shared" si="10"/>
        <v>126026.00956579749</v>
      </c>
      <c r="AV63" s="102">
        <f t="shared" si="3"/>
        <v>126026.00956579749</v>
      </c>
    </row>
    <row r="64" spans="1:48" s="3" customFormat="1" x14ac:dyDescent="0.25">
      <c r="A64" s="98">
        <f t="shared" si="4"/>
        <v>41</v>
      </c>
      <c r="B64" s="99">
        <f t="shared" si="0"/>
        <v>45843</v>
      </c>
      <c r="C64" s="100">
        <f t="shared" si="9"/>
        <v>9633660.2975334153</v>
      </c>
      <c r="D64" s="100">
        <f t="shared" si="1"/>
        <v>126026.00956579749</v>
      </c>
      <c r="E64" s="100">
        <f t="shared" si="5"/>
        <v>11786.854537547086</v>
      </c>
      <c r="F64" s="100">
        <f t="shared" si="6"/>
        <v>114239.1550282504</v>
      </c>
      <c r="G64" s="100"/>
      <c r="H64" s="100">
        <f t="shared" si="7"/>
        <v>378126.5570041266</v>
      </c>
      <c r="I64" s="100">
        <f t="shared" si="8"/>
        <v>4780057.5478599397</v>
      </c>
      <c r="J64" s="100">
        <f t="shared" si="2"/>
        <v>9621873.4429958686</v>
      </c>
      <c r="K64" s="101"/>
      <c r="AU64" s="102">
        <f t="shared" si="10"/>
        <v>126026.00956579749</v>
      </c>
      <c r="AV64" s="102">
        <f t="shared" si="3"/>
        <v>126026.00956579749</v>
      </c>
    </row>
    <row r="65" spans="1:48" s="3" customFormat="1" x14ac:dyDescent="0.25">
      <c r="A65" s="98">
        <f t="shared" si="4"/>
        <v>42</v>
      </c>
      <c r="B65" s="99">
        <f t="shared" si="0"/>
        <v>45874</v>
      </c>
      <c r="C65" s="100">
        <f t="shared" si="9"/>
        <v>9621873.4429958686</v>
      </c>
      <c r="D65" s="100">
        <f t="shared" si="1"/>
        <v>126026.00956579749</v>
      </c>
      <c r="E65" s="100">
        <f t="shared" si="5"/>
        <v>11926.626987604817</v>
      </c>
      <c r="F65" s="100">
        <f t="shared" si="6"/>
        <v>114099.38257819267</v>
      </c>
      <c r="G65" s="100"/>
      <c r="H65" s="100">
        <f t="shared" si="7"/>
        <v>390053.18399173144</v>
      </c>
      <c r="I65" s="100">
        <f t="shared" si="8"/>
        <v>4894156.930438132</v>
      </c>
      <c r="J65" s="100">
        <f t="shared" si="2"/>
        <v>9609946.8160082642</v>
      </c>
      <c r="K65" s="101"/>
      <c r="AU65" s="102">
        <f t="shared" si="10"/>
        <v>126026.00956579749</v>
      </c>
      <c r="AV65" s="102">
        <f t="shared" si="3"/>
        <v>126026.00956579749</v>
      </c>
    </row>
    <row r="66" spans="1:48" s="3" customFormat="1" x14ac:dyDescent="0.25">
      <c r="A66" s="98">
        <f t="shared" si="4"/>
        <v>43</v>
      </c>
      <c r="B66" s="99">
        <f t="shared" si="0"/>
        <v>45905</v>
      </c>
      <c r="C66" s="100">
        <f t="shared" si="9"/>
        <v>9609946.8160082642</v>
      </c>
      <c r="D66" s="100">
        <f t="shared" si="1"/>
        <v>126026.00956579749</v>
      </c>
      <c r="E66" s="100">
        <f t="shared" si="5"/>
        <v>12068.056905966165</v>
      </c>
      <c r="F66" s="100">
        <f t="shared" si="6"/>
        <v>113957.95265983132</v>
      </c>
      <c r="G66" s="100"/>
      <c r="H66" s="100">
        <f t="shared" si="7"/>
        <v>402121.24089769763</v>
      </c>
      <c r="I66" s="100">
        <f t="shared" si="8"/>
        <v>5008114.8830979634</v>
      </c>
      <c r="J66" s="100">
        <f t="shared" si="2"/>
        <v>9597878.7591022979</v>
      </c>
      <c r="K66" s="101"/>
      <c r="AU66" s="102">
        <f t="shared" si="10"/>
        <v>126026.00956579749</v>
      </c>
      <c r="AV66" s="102">
        <f t="shared" si="3"/>
        <v>126026.00956579749</v>
      </c>
    </row>
    <row r="67" spans="1:48" s="3" customFormat="1" x14ac:dyDescent="0.25">
      <c r="A67" s="98">
        <f t="shared" si="4"/>
        <v>44</v>
      </c>
      <c r="B67" s="99">
        <f t="shared" si="0"/>
        <v>45935</v>
      </c>
      <c r="C67" s="100">
        <f t="shared" si="9"/>
        <v>9597878.7591022979</v>
      </c>
      <c r="D67" s="100">
        <f t="shared" si="1"/>
        <v>126026.00956579749</v>
      </c>
      <c r="E67" s="100">
        <f t="shared" si="5"/>
        <v>12211.16394744275</v>
      </c>
      <c r="F67" s="100">
        <f t="shared" si="6"/>
        <v>113814.84561835474</v>
      </c>
      <c r="G67" s="100"/>
      <c r="H67" s="100">
        <f t="shared" si="7"/>
        <v>414332.40484514041</v>
      </c>
      <c r="I67" s="100">
        <f t="shared" si="8"/>
        <v>5121929.7287163185</v>
      </c>
      <c r="J67" s="100">
        <f t="shared" si="2"/>
        <v>9585667.5951548554</v>
      </c>
      <c r="K67" s="101"/>
      <c r="AU67" s="102">
        <f t="shared" si="10"/>
        <v>126026.00956579749</v>
      </c>
      <c r="AV67" s="102">
        <f t="shared" si="3"/>
        <v>126026.00956579749</v>
      </c>
    </row>
    <row r="68" spans="1:48" s="3" customFormat="1" x14ac:dyDescent="0.25">
      <c r="A68" s="98">
        <f t="shared" si="4"/>
        <v>45</v>
      </c>
      <c r="B68" s="99">
        <f t="shared" si="0"/>
        <v>45966</v>
      </c>
      <c r="C68" s="100">
        <f t="shared" si="9"/>
        <v>9585667.5951548554</v>
      </c>
      <c r="D68" s="100">
        <f t="shared" si="1"/>
        <v>126026.00956579749</v>
      </c>
      <c r="E68" s="100">
        <f t="shared" si="5"/>
        <v>12355.967999919507</v>
      </c>
      <c r="F68" s="100">
        <f t="shared" si="6"/>
        <v>113670.04156587798</v>
      </c>
      <c r="G68" s="100"/>
      <c r="H68" s="100">
        <f t="shared" si="7"/>
        <v>426688.3728450599</v>
      </c>
      <c r="I68" s="100">
        <f t="shared" si="8"/>
        <v>5235599.7702821968</v>
      </c>
      <c r="J68" s="100">
        <f t="shared" si="2"/>
        <v>9573311.6271549352</v>
      </c>
      <c r="K68" s="101"/>
      <c r="AU68" s="102">
        <f t="shared" si="10"/>
        <v>126026.00956579749</v>
      </c>
      <c r="AV68" s="102">
        <f t="shared" si="3"/>
        <v>126026.00956579749</v>
      </c>
    </row>
    <row r="69" spans="1:48" s="3" customFormat="1" x14ac:dyDescent="0.25">
      <c r="A69" s="98">
        <f t="shared" si="4"/>
        <v>46</v>
      </c>
      <c r="B69" s="99">
        <f t="shared" si="0"/>
        <v>45996</v>
      </c>
      <c r="C69" s="100">
        <f t="shared" si="9"/>
        <v>9573311.6271549352</v>
      </c>
      <c r="D69" s="100">
        <f t="shared" si="1"/>
        <v>126026.00956579749</v>
      </c>
      <c r="E69" s="100">
        <f t="shared" si="5"/>
        <v>12502.489187118568</v>
      </c>
      <c r="F69" s="100">
        <f t="shared" si="6"/>
        <v>113523.52037867892</v>
      </c>
      <c r="G69" s="100"/>
      <c r="H69" s="100">
        <f t="shared" si="7"/>
        <v>439190.86203217844</v>
      </c>
      <c r="I69" s="100">
        <f t="shared" si="8"/>
        <v>5349123.2906608758</v>
      </c>
      <c r="J69" s="100">
        <f t="shared" si="2"/>
        <v>9560809.1379678175</v>
      </c>
      <c r="K69" s="101"/>
      <c r="AU69" s="102">
        <f t="shared" si="10"/>
        <v>126026.00956579749</v>
      </c>
      <c r="AV69" s="102">
        <f t="shared" si="3"/>
        <v>126026.00956579749</v>
      </c>
    </row>
    <row r="70" spans="1:48" s="3" customFormat="1" x14ac:dyDescent="0.25">
      <c r="A70" s="98">
        <f t="shared" si="4"/>
        <v>47</v>
      </c>
      <c r="B70" s="99">
        <f t="shared" si="0"/>
        <v>46027</v>
      </c>
      <c r="C70" s="100">
        <f t="shared" si="9"/>
        <v>9560809.1379678175</v>
      </c>
      <c r="D70" s="100">
        <f t="shared" si="1"/>
        <v>126026.00956579749</v>
      </c>
      <c r="E70" s="100">
        <f t="shared" si="5"/>
        <v>12650.747871395797</v>
      </c>
      <c r="F70" s="100">
        <f t="shared" si="6"/>
        <v>113375.26169440169</v>
      </c>
      <c r="G70" s="100"/>
      <c r="H70" s="100">
        <f t="shared" si="7"/>
        <v>451841.60990357422</v>
      </c>
      <c r="I70" s="100">
        <f t="shared" si="8"/>
        <v>5462498.5523552774</v>
      </c>
      <c r="J70" s="100">
        <f t="shared" si="2"/>
        <v>9548158.3900964223</v>
      </c>
      <c r="K70" s="101"/>
      <c r="AU70" s="102">
        <f t="shared" si="10"/>
        <v>126026.00956579749</v>
      </c>
      <c r="AV70" s="102">
        <f t="shared" si="3"/>
        <v>126026.00956579749</v>
      </c>
    </row>
    <row r="71" spans="1:48" s="3" customFormat="1" x14ac:dyDescent="0.25">
      <c r="A71" s="98">
        <f t="shared" si="4"/>
        <v>48</v>
      </c>
      <c r="B71" s="99">
        <f t="shared" si="0"/>
        <v>46058</v>
      </c>
      <c r="C71" s="100">
        <f t="shared" si="9"/>
        <v>9548158.3900964223</v>
      </c>
      <c r="D71" s="100">
        <f t="shared" si="1"/>
        <v>126026.00956579749</v>
      </c>
      <c r="E71" s="100">
        <f t="shared" si="5"/>
        <v>12800.764656570769</v>
      </c>
      <c r="F71" s="100">
        <f t="shared" si="6"/>
        <v>113225.24490922672</v>
      </c>
      <c r="G71" s="100"/>
      <c r="H71" s="100">
        <f t="shared" si="7"/>
        <v>464642.37456014496</v>
      </c>
      <c r="I71" s="100">
        <f t="shared" si="8"/>
        <v>5575723.7972645042</v>
      </c>
      <c r="J71" s="100">
        <f t="shared" si="2"/>
        <v>9535357.6254398506</v>
      </c>
      <c r="K71" s="101"/>
      <c r="AU71" s="102">
        <f t="shared" si="10"/>
        <v>126026.00956579749</v>
      </c>
      <c r="AV71" s="102">
        <f t="shared" si="3"/>
        <v>126026.00956579749</v>
      </c>
    </row>
    <row r="72" spans="1:48" s="3" customFormat="1" x14ac:dyDescent="0.25">
      <c r="A72" s="98">
        <f t="shared" si="4"/>
        <v>49</v>
      </c>
      <c r="B72" s="99">
        <f t="shared" si="0"/>
        <v>46086</v>
      </c>
      <c r="C72" s="100">
        <f t="shared" si="9"/>
        <v>9535357.6254398506</v>
      </c>
      <c r="D72" s="100">
        <f t="shared" si="1"/>
        <v>126026.00956579749</v>
      </c>
      <c r="E72" s="100">
        <f t="shared" si="5"/>
        <v>12952.560390789949</v>
      </c>
      <c r="F72" s="100">
        <f t="shared" si="6"/>
        <v>113073.44917500754</v>
      </c>
      <c r="G72" s="100"/>
      <c r="H72" s="100">
        <f t="shared" si="7"/>
        <v>477594.9349509349</v>
      </c>
      <c r="I72" s="100">
        <f t="shared" si="8"/>
        <v>5688797.2464395119</v>
      </c>
      <c r="J72" s="100">
        <f t="shared" si="2"/>
        <v>9522405.0650490616</v>
      </c>
      <c r="K72" s="101"/>
      <c r="AU72" s="102">
        <f t="shared" si="10"/>
        <v>126026.00956579749</v>
      </c>
      <c r="AV72" s="102">
        <f t="shared" si="3"/>
        <v>126026.00956579749</v>
      </c>
    </row>
    <row r="73" spans="1:48" s="3" customFormat="1" x14ac:dyDescent="0.25">
      <c r="A73" s="98">
        <f t="shared" si="4"/>
        <v>50</v>
      </c>
      <c r="B73" s="99">
        <f t="shared" si="0"/>
        <v>46117</v>
      </c>
      <c r="C73" s="100">
        <f t="shared" si="9"/>
        <v>9522405.0650490616</v>
      </c>
      <c r="D73" s="100">
        <f t="shared" si="1"/>
        <v>126026.00956579749</v>
      </c>
      <c r="E73" s="100">
        <f t="shared" si="5"/>
        <v>13106.156169424052</v>
      </c>
      <c r="F73" s="100">
        <f t="shared" si="6"/>
        <v>112919.85339637344</v>
      </c>
      <c r="G73" s="100"/>
      <c r="H73" s="100">
        <f t="shared" si="7"/>
        <v>490701.09112035896</v>
      </c>
      <c r="I73" s="100">
        <f t="shared" si="8"/>
        <v>5801717.0998358857</v>
      </c>
      <c r="J73" s="100">
        <f t="shared" si="2"/>
        <v>9509298.9088796377</v>
      </c>
      <c r="K73" s="101"/>
      <c r="AU73" s="102">
        <f t="shared" si="10"/>
        <v>126026.00956579749</v>
      </c>
      <c r="AV73" s="102">
        <f t="shared" si="3"/>
        <v>126026.00956579749</v>
      </c>
    </row>
    <row r="74" spans="1:48" s="3" customFormat="1" x14ac:dyDescent="0.25">
      <c r="A74" s="98">
        <f t="shared" si="4"/>
        <v>51</v>
      </c>
      <c r="B74" s="99">
        <f t="shared" si="0"/>
        <v>46147</v>
      </c>
      <c r="C74" s="100">
        <f t="shared" si="9"/>
        <v>9509298.9088796377</v>
      </c>
      <c r="D74" s="100">
        <f t="shared" si="1"/>
        <v>126026.00956579749</v>
      </c>
      <c r="E74" s="100">
        <f t="shared" si="5"/>
        <v>13261.573337999798</v>
      </c>
      <c r="F74" s="100">
        <f t="shared" si="6"/>
        <v>112764.43622779769</v>
      </c>
      <c r="G74" s="100"/>
      <c r="H74" s="100">
        <f t="shared" si="7"/>
        <v>503962.66445835878</v>
      </c>
      <c r="I74" s="100">
        <f t="shared" si="8"/>
        <v>5914481.5360636832</v>
      </c>
      <c r="J74" s="100">
        <f t="shared" si="2"/>
        <v>9496037.3355416376</v>
      </c>
      <c r="K74" s="101"/>
      <c r="AU74" s="102">
        <f t="shared" si="10"/>
        <v>126026.00956579749</v>
      </c>
      <c r="AV74" s="102">
        <f t="shared" si="3"/>
        <v>126026.00956579749</v>
      </c>
    </row>
    <row r="75" spans="1:48" s="3" customFormat="1" x14ac:dyDescent="0.25">
      <c r="A75" s="98">
        <f t="shared" si="4"/>
        <v>52</v>
      </c>
      <c r="B75" s="99">
        <f t="shared" si="0"/>
        <v>46178</v>
      </c>
      <c r="C75" s="100">
        <f t="shared" si="9"/>
        <v>9496037.3355416376</v>
      </c>
      <c r="D75" s="100">
        <f t="shared" si="1"/>
        <v>126026.00956579749</v>
      </c>
      <c r="E75" s="100">
        <f t="shared" si="5"/>
        <v>13418.833495166255</v>
      </c>
      <c r="F75" s="100">
        <f t="shared" si="6"/>
        <v>112607.17607063123</v>
      </c>
      <c r="G75" s="100"/>
      <c r="H75" s="100">
        <f t="shared" si="7"/>
        <v>517381.49795352505</v>
      </c>
      <c r="I75" s="100">
        <f t="shared" si="8"/>
        <v>6027088.7121343147</v>
      </c>
      <c r="J75" s="100">
        <f t="shared" si="2"/>
        <v>9482618.5020464715</v>
      </c>
      <c r="K75" s="101"/>
      <c r="AU75" s="102">
        <f t="shared" si="10"/>
        <v>126026.00956579749</v>
      </c>
      <c r="AV75" s="102">
        <f t="shared" si="3"/>
        <v>126026.00956579749</v>
      </c>
    </row>
    <row r="76" spans="1:48" s="3" customFormat="1" x14ac:dyDescent="0.25">
      <c r="A76" s="98">
        <f t="shared" si="4"/>
        <v>53</v>
      </c>
      <c r="B76" s="99">
        <f t="shared" si="0"/>
        <v>46208</v>
      </c>
      <c r="C76" s="100">
        <f t="shared" si="9"/>
        <v>9482618.5020464715</v>
      </c>
      <c r="D76" s="100">
        <f t="shared" si="1"/>
        <v>126026.00956579749</v>
      </c>
      <c r="E76" s="100">
        <f t="shared" si="5"/>
        <v>13577.958495696439</v>
      </c>
      <c r="F76" s="100">
        <f t="shared" si="6"/>
        <v>112448.05107010105</v>
      </c>
      <c r="G76" s="100"/>
      <c r="H76" s="100">
        <f t="shared" si="7"/>
        <v>530959.45644922147</v>
      </c>
      <c r="I76" s="100">
        <f t="shared" si="8"/>
        <v>6139536.7632044153</v>
      </c>
      <c r="J76" s="100">
        <f t="shared" si="2"/>
        <v>9469040.5435507745</v>
      </c>
      <c r="K76" s="101"/>
      <c r="AU76" s="102">
        <f t="shared" si="10"/>
        <v>126026.00956579749</v>
      </c>
      <c r="AV76" s="102">
        <f t="shared" si="3"/>
        <v>126026.00956579749</v>
      </c>
    </row>
    <row r="77" spans="1:48" s="3" customFormat="1" x14ac:dyDescent="0.25">
      <c r="A77" s="98">
        <f t="shared" si="4"/>
        <v>54</v>
      </c>
      <c r="B77" s="99">
        <f t="shared" si="0"/>
        <v>46239</v>
      </c>
      <c r="C77" s="100">
        <f t="shared" si="9"/>
        <v>9469040.5435507745</v>
      </c>
      <c r="D77" s="100">
        <f t="shared" si="1"/>
        <v>126026.00956579749</v>
      </c>
      <c r="E77" s="100">
        <f t="shared" si="5"/>
        <v>13738.970453524569</v>
      </c>
      <c r="F77" s="100">
        <f t="shared" si="6"/>
        <v>112287.03911227292</v>
      </c>
      <c r="G77" s="100"/>
      <c r="H77" s="100">
        <f t="shared" si="7"/>
        <v>544698.42690274608</v>
      </c>
      <c r="I77" s="100">
        <f t="shared" si="8"/>
        <v>6251823.802316688</v>
      </c>
      <c r="J77" s="100">
        <f t="shared" si="2"/>
        <v>9455301.5730972495</v>
      </c>
      <c r="K77" s="101"/>
      <c r="AU77" s="102">
        <f t="shared" si="10"/>
        <v>126026.00956579749</v>
      </c>
      <c r="AV77" s="102">
        <f t="shared" si="3"/>
        <v>126026.00956579749</v>
      </c>
    </row>
    <row r="78" spans="1:48" s="3" customFormat="1" x14ac:dyDescent="0.25">
      <c r="A78" s="98">
        <f t="shared" si="4"/>
        <v>55</v>
      </c>
      <c r="B78" s="99">
        <f t="shared" si="0"/>
        <v>46270</v>
      </c>
      <c r="C78" s="100">
        <f t="shared" si="9"/>
        <v>9455301.5730972495</v>
      </c>
      <c r="D78" s="100">
        <f t="shared" si="1"/>
        <v>126026.00956579749</v>
      </c>
      <c r="E78" s="100">
        <f t="shared" si="5"/>
        <v>13901.891744819281</v>
      </c>
      <c r="F78" s="100">
        <f t="shared" si="6"/>
        <v>112124.11782097821</v>
      </c>
      <c r="G78" s="100"/>
      <c r="H78" s="100">
        <f t="shared" si="7"/>
        <v>558600.31864756532</v>
      </c>
      <c r="I78" s="100">
        <f t="shared" si="8"/>
        <v>6363947.9201376662</v>
      </c>
      <c r="J78" s="100">
        <f t="shared" si="2"/>
        <v>9441399.681352431</v>
      </c>
      <c r="K78" s="101"/>
      <c r="AU78" s="102">
        <f t="shared" si="10"/>
        <v>126026.00956579749</v>
      </c>
      <c r="AV78" s="102">
        <f t="shared" si="3"/>
        <v>126026.00956579749</v>
      </c>
    </row>
    <row r="79" spans="1:48" s="3" customFormat="1" x14ac:dyDescent="0.25">
      <c r="A79" s="98">
        <f t="shared" si="4"/>
        <v>56</v>
      </c>
      <c r="B79" s="99">
        <f t="shared" si="0"/>
        <v>46300</v>
      </c>
      <c r="C79" s="100">
        <f t="shared" si="9"/>
        <v>9441399.681352431</v>
      </c>
      <c r="D79" s="100">
        <f t="shared" si="1"/>
        <v>126026.00956579749</v>
      </c>
      <c r="E79" s="100">
        <f t="shared" si="5"/>
        <v>14066.745011093255</v>
      </c>
      <c r="F79" s="100">
        <f t="shared" si="6"/>
        <v>111959.26455470423</v>
      </c>
      <c r="G79" s="100"/>
      <c r="H79" s="100">
        <f t="shared" si="7"/>
        <v>572667.06365865853</v>
      </c>
      <c r="I79" s="100">
        <f t="shared" si="8"/>
        <v>6475907.1846923707</v>
      </c>
      <c r="J79" s="100">
        <f t="shared" si="2"/>
        <v>9427332.9363413379</v>
      </c>
      <c r="K79" s="101"/>
      <c r="AU79" s="102">
        <f t="shared" si="10"/>
        <v>126026.00956579749</v>
      </c>
      <c r="AV79" s="102">
        <f t="shared" si="3"/>
        <v>126026.00956579749</v>
      </c>
    </row>
    <row r="80" spans="1:48" s="3" customFormat="1" x14ac:dyDescent="0.25">
      <c r="A80" s="98">
        <f t="shared" si="4"/>
        <v>57</v>
      </c>
      <c r="B80" s="99">
        <f t="shared" si="0"/>
        <v>46331</v>
      </c>
      <c r="C80" s="100">
        <f t="shared" si="9"/>
        <v>9427332.9363413379</v>
      </c>
      <c r="D80" s="100">
        <f t="shared" si="1"/>
        <v>126026.00956579749</v>
      </c>
      <c r="E80" s="100">
        <f t="shared" si="5"/>
        <v>14233.55316234981</v>
      </c>
      <c r="F80" s="100">
        <f t="shared" si="6"/>
        <v>111792.45640344768</v>
      </c>
      <c r="G80" s="100"/>
      <c r="H80" s="100">
        <f t="shared" si="7"/>
        <v>586900.61682100839</v>
      </c>
      <c r="I80" s="100">
        <f t="shared" si="8"/>
        <v>6587699.641095818</v>
      </c>
      <c r="J80" s="100">
        <f t="shared" si="2"/>
        <v>9413099.3831789885</v>
      </c>
      <c r="K80" s="101"/>
      <c r="AU80" s="102">
        <f t="shared" si="10"/>
        <v>126026.00956579749</v>
      </c>
      <c r="AV80" s="102">
        <f t="shared" si="3"/>
        <v>126026.00956579749</v>
      </c>
    </row>
    <row r="81" spans="1:48" s="3" customFormat="1" x14ac:dyDescent="0.25">
      <c r="A81" s="98">
        <f t="shared" si="4"/>
        <v>58</v>
      </c>
      <c r="B81" s="99">
        <f t="shared" si="0"/>
        <v>46361</v>
      </c>
      <c r="C81" s="100">
        <f t="shared" si="9"/>
        <v>9413099.3831789885</v>
      </c>
      <c r="D81" s="100">
        <f t="shared" si="1"/>
        <v>126026.00956579749</v>
      </c>
      <c r="E81" s="100">
        <f t="shared" si="5"/>
        <v>14402.339380266654</v>
      </c>
      <c r="F81" s="100">
        <f t="shared" si="6"/>
        <v>111623.67018553083</v>
      </c>
      <c r="G81" s="100"/>
      <c r="H81" s="100">
        <f t="shared" si="7"/>
        <v>601302.956201275</v>
      </c>
      <c r="I81" s="100">
        <f t="shared" si="8"/>
        <v>6699323.3112813486</v>
      </c>
      <c r="J81" s="100">
        <f t="shared" si="2"/>
        <v>9398697.0437987223</v>
      </c>
      <c r="K81" s="101"/>
      <c r="AU81" s="102">
        <f t="shared" si="10"/>
        <v>126026.00956579749</v>
      </c>
      <c r="AV81" s="102">
        <f t="shared" si="3"/>
        <v>126026.00956579749</v>
      </c>
    </row>
    <row r="82" spans="1:48" s="3" customFormat="1" x14ac:dyDescent="0.25">
      <c r="A82" s="98">
        <f t="shared" si="4"/>
        <v>59</v>
      </c>
      <c r="B82" s="99">
        <f t="shared" si="0"/>
        <v>46392</v>
      </c>
      <c r="C82" s="100">
        <f t="shared" si="9"/>
        <v>9398697.0437987223</v>
      </c>
      <c r="D82" s="100">
        <f t="shared" si="1"/>
        <v>126026.00956579749</v>
      </c>
      <c r="E82" s="100">
        <f t="shared" si="5"/>
        <v>14573.127121417652</v>
      </c>
      <c r="F82" s="100">
        <f t="shared" si="6"/>
        <v>111452.88244437984</v>
      </c>
      <c r="G82" s="100"/>
      <c r="H82" s="100">
        <f t="shared" si="7"/>
        <v>615876.08332269266</v>
      </c>
      <c r="I82" s="100">
        <f t="shared" si="8"/>
        <v>6810776.1937257284</v>
      </c>
      <c r="J82" s="100">
        <f t="shared" si="2"/>
        <v>9384123.9166773055</v>
      </c>
      <c r="K82" s="101"/>
      <c r="AU82" s="102">
        <f t="shared" si="10"/>
        <v>126026.00956579749</v>
      </c>
      <c r="AV82" s="102">
        <f t="shared" si="3"/>
        <v>126026.00956579749</v>
      </c>
    </row>
    <row r="83" spans="1:48" s="3" customFormat="1" x14ac:dyDescent="0.25">
      <c r="A83" s="98">
        <f t="shared" si="4"/>
        <v>60</v>
      </c>
      <c r="B83" s="99">
        <f t="shared" si="0"/>
        <v>46423</v>
      </c>
      <c r="C83" s="100">
        <f t="shared" si="9"/>
        <v>9384123.9166773055</v>
      </c>
      <c r="D83" s="100">
        <f t="shared" si="1"/>
        <v>126026.00956579749</v>
      </c>
      <c r="E83" s="100">
        <f t="shared" si="5"/>
        <v>14745.940120532454</v>
      </c>
      <c r="F83" s="100">
        <f t="shared" si="6"/>
        <v>111280.06944526504</v>
      </c>
      <c r="G83" s="100"/>
      <c r="H83" s="100">
        <f t="shared" si="7"/>
        <v>630622.02344322507</v>
      </c>
      <c r="I83" s="100">
        <f t="shared" si="8"/>
        <v>6922056.2631709939</v>
      </c>
      <c r="J83" s="100">
        <f t="shared" si="2"/>
        <v>9369377.9765567724</v>
      </c>
      <c r="K83" s="101"/>
      <c r="AU83" s="102">
        <f t="shared" si="10"/>
        <v>126026.00956579749</v>
      </c>
      <c r="AV83" s="102">
        <f t="shared" si="3"/>
        <v>126026.00956579749</v>
      </c>
    </row>
    <row r="84" spans="1:48" s="3" customFormat="1" x14ac:dyDescent="0.25">
      <c r="A84" s="98">
        <f t="shared" si="4"/>
        <v>61</v>
      </c>
      <c r="B84" s="99">
        <f t="shared" si="0"/>
        <v>46451</v>
      </c>
      <c r="C84" s="100">
        <f t="shared" si="9"/>
        <v>9369377.9765567724</v>
      </c>
      <c r="D84" s="100">
        <f t="shared" si="1"/>
        <v>126026.00956579749</v>
      </c>
      <c r="E84" s="100">
        <f t="shared" si="5"/>
        <v>14920.802393795122</v>
      </c>
      <c r="F84" s="100">
        <f t="shared" si="6"/>
        <v>111105.20717200237</v>
      </c>
      <c r="G84" s="100"/>
      <c r="H84" s="100">
        <f t="shared" si="7"/>
        <v>645542.82583702018</v>
      </c>
      <c r="I84" s="100">
        <f t="shared" si="8"/>
        <v>7033161.4703429965</v>
      </c>
      <c r="J84" s="100">
        <f t="shared" si="2"/>
        <v>9354457.1741629764</v>
      </c>
      <c r="K84" s="101"/>
      <c r="AU84" s="102">
        <f t="shared" si="10"/>
        <v>126026.00956579749</v>
      </c>
      <c r="AV84" s="102">
        <f t="shared" si="3"/>
        <v>126026.00956579749</v>
      </c>
    </row>
    <row r="85" spans="1:48" s="3" customFormat="1" x14ac:dyDescent="0.25">
      <c r="A85" s="98">
        <f t="shared" si="4"/>
        <v>62</v>
      </c>
      <c r="B85" s="99">
        <f t="shared" si="0"/>
        <v>46482</v>
      </c>
      <c r="C85" s="100">
        <f t="shared" si="9"/>
        <v>9354457.1741629764</v>
      </c>
      <c r="D85" s="100">
        <f t="shared" si="1"/>
        <v>126026.00956579749</v>
      </c>
      <c r="E85" s="100">
        <f t="shared" si="5"/>
        <v>15097.738242181527</v>
      </c>
      <c r="F85" s="100">
        <f t="shared" si="6"/>
        <v>110928.27132361596</v>
      </c>
      <c r="G85" s="100"/>
      <c r="H85" s="100">
        <f t="shared" si="7"/>
        <v>660640.56407920166</v>
      </c>
      <c r="I85" s="100">
        <f t="shared" si="8"/>
        <v>7144089.7416666122</v>
      </c>
      <c r="J85" s="100">
        <f t="shared" si="2"/>
        <v>9339359.4359207954</v>
      </c>
      <c r="K85" s="101"/>
      <c r="AU85" s="102">
        <f t="shared" si="10"/>
        <v>126026.00956579749</v>
      </c>
      <c r="AV85" s="102">
        <f t="shared" si="3"/>
        <v>126026.00956579749</v>
      </c>
    </row>
    <row r="86" spans="1:48" s="3" customFormat="1" x14ac:dyDescent="0.25">
      <c r="A86" s="98">
        <f t="shared" si="4"/>
        <v>63</v>
      </c>
      <c r="B86" s="99">
        <f t="shared" si="0"/>
        <v>46512</v>
      </c>
      <c r="C86" s="100">
        <f t="shared" si="9"/>
        <v>9339359.4359207954</v>
      </c>
      <c r="D86" s="100">
        <f t="shared" si="1"/>
        <v>126026.00956579749</v>
      </c>
      <c r="E86" s="100">
        <f t="shared" si="5"/>
        <v>15276.772254836731</v>
      </c>
      <c r="F86" s="100">
        <f t="shared" si="6"/>
        <v>110749.23731096076</v>
      </c>
      <c r="G86" s="100"/>
      <c r="H86" s="100">
        <f t="shared" si="7"/>
        <v>675917.33633403841</v>
      </c>
      <c r="I86" s="100">
        <f t="shared" si="8"/>
        <v>7254838.9789775731</v>
      </c>
      <c r="J86" s="100">
        <f t="shared" si="2"/>
        <v>9324082.6636659596</v>
      </c>
      <c r="K86" s="101"/>
      <c r="AU86" s="102">
        <f t="shared" si="10"/>
        <v>126026.00956579749</v>
      </c>
      <c r="AV86" s="102">
        <f t="shared" si="3"/>
        <v>126026.00956579749</v>
      </c>
    </row>
    <row r="87" spans="1:48" s="3" customFormat="1" x14ac:dyDescent="0.25">
      <c r="A87" s="98">
        <f t="shared" si="4"/>
        <v>64</v>
      </c>
      <c r="B87" s="99">
        <f t="shared" si="0"/>
        <v>46543</v>
      </c>
      <c r="C87" s="100">
        <f t="shared" si="9"/>
        <v>9324082.6636659596</v>
      </c>
      <c r="D87" s="100">
        <f t="shared" si="1"/>
        <v>126026.00956579749</v>
      </c>
      <c r="E87" s="100">
        <f t="shared" si="5"/>
        <v>15457.929312491993</v>
      </c>
      <c r="F87" s="100">
        <f t="shared" si="6"/>
        <v>110568.0802533055</v>
      </c>
      <c r="G87" s="100"/>
      <c r="H87" s="100">
        <f t="shared" si="7"/>
        <v>691375.26564653043</v>
      </c>
      <c r="I87" s="100">
        <f t="shared" si="8"/>
        <v>7365407.0592308789</v>
      </c>
      <c r="J87" s="100">
        <f t="shared" si="2"/>
        <v>9308624.7343534678</v>
      </c>
      <c r="K87" s="101"/>
      <c r="AU87" s="102">
        <f t="shared" si="10"/>
        <v>126026.00956579749</v>
      </c>
      <c r="AV87" s="102">
        <f t="shared" si="3"/>
        <v>126026.00956579749</v>
      </c>
    </row>
    <row r="88" spans="1:48" s="3" customFormat="1" x14ac:dyDescent="0.25">
      <c r="A88" s="98">
        <f t="shared" ref="A88" si="14">IF(Values_Entered,A87+1,"")</f>
        <v>65</v>
      </c>
      <c r="B88" s="99">
        <f t="shared" ref="B88:B151" si="15">IF(Pay_Num&lt;&gt;"",DATE(YEAR(Loan_Start),MONTH(Loan_Start)+(Pay_Num)*12/Num_Pmt_Per_Year,DAY(Loan_Start)),"")</f>
        <v>46573</v>
      </c>
      <c r="C88" s="100">
        <f t="shared" si="9"/>
        <v>9308624.7343534678</v>
      </c>
      <c r="D88" s="100">
        <f t="shared" ref="D88:D151" si="16">Princ+Int+Insurance</f>
        <v>126026.00956579749</v>
      </c>
      <c r="E88" s="100">
        <f t="shared" si="5"/>
        <v>15641.234590922628</v>
      </c>
      <c r="F88" s="100">
        <f t="shared" si="6"/>
        <v>110384.77497487486</v>
      </c>
      <c r="G88" s="100"/>
      <c r="H88" s="100">
        <f t="shared" ref="H88" si="17">IF(Values_Entered,+H87+Princ,"")</f>
        <v>707016.50023745303</v>
      </c>
      <c r="I88" s="100">
        <f t="shared" ref="I88" si="18">IF(Values_Entered,+I87+Int,"")</f>
        <v>7475791.8342057541</v>
      </c>
      <c r="J88" s="100">
        <f t="shared" ref="J88:J151" si="19">IF(AND(Pay_Num&lt;&gt;"",Sched_Pay&lt;Beg_Bal),Beg_Bal-Princ,IF(Pay_Num&lt;&gt;"",0,""))</f>
        <v>9292983.4997625444</v>
      </c>
      <c r="K88" s="101"/>
      <c r="AU88" s="102">
        <f t="shared" si="10"/>
        <v>126026.00956579749</v>
      </c>
      <c r="AV88" s="102">
        <f t="shared" ref="AV88:AV151" si="20">IF(AND(Pay_Num&lt;&gt;"",Sched_Pay&lt;Beg_Bal),Sched_Pay,IF(Pay_Num&lt;&gt;"",Beg_Bal,""))</f>
        <v>126026.00956579749</v>
      </c>
    </row>
    <row r="89" spans="1:48" s="3" customFormat="1" x14ac:dyDescent="0.25">
      <c r="A89" s="98">
        <f t="shared" ref="A89:A152" si="21">IF(Values_Entered,A88+1,"")</f>
        <v>66</v>
      </c>
      <c r="B89" s="99">
        <f t="shared" si="15"/>
        <v>46604</v>
      </c>
      <c r="C89" s="100">
        <f t="shared" si="9"/>
        <v>9292983.4997625444</v>
      </c>
      <c r="D89" s="100">
        <f t="shared" si="16"/>
        <v>126026.00956579749</v>
      </c>
      <c r="E89" s="100">
        <f t="shared" ref="E89:E152" si="22">IF(Pay_Num&lt;&gt;"",Total_Pay-Int,"")</f>
        <v>15826.713564446676</v>
      </c>
      <c r="F89" s="100">
        <f t="shared" ref="F89:F152" si="23">IF(Pay_Num&lt;&gt;"",Beg_Bal*Interest_Rate/Num_Pmt_Per_Year,"")</f>
        <v>110199.29600135081</v>
      </c>
      <c r="G89" s="100"/>
      <c r="H89" s="100">
        <f t="shared" ref="H89:H152" si="24">IF(Values_Entered,+H88+Princ,"")</f>
        <v>722843.21380189969</v>
      </c>
      <c r="I89" s="100">
        <f t="shared" ref="I89:I152" si="25">IF(Values_Entered,+I88+Int,"")</f>
        <v>7585991.1302071046</v>
      </c>
      <c r="J89" s="100">
        <f t="shared" si="19"/>
        <v>9277156.7861980982</v>
      </c>
      <c r="K89" s="101"/>
      <c r="AU89" s="102">
        <f t="shared" si="10"/>
        <v>126026.00956579749</v>
      </c>
      <c r="AV89" s="102">
        <f t="shared" si="20"/>
        <v>126026.00956579749</v>
      </c>
    </row>
    <row r="90" spans="1:48" s="3" customFormat="1" x14ac:dyDescent="0.25">
      <c r="A90" s="98">
        <f t="shared" si="21"/>
        <v>67</v>
      </c>
      <c r="B90" s="99">
        <f t="shared" si="15"/>
        <v>46635</v>
      </c>
      <c r="C90" s="100">
        <f t="shared" ref="C90:C153" si="26">IF(Pay_Num&lt;&gt;"",J89,"")</f>
        <v>9277156.7861980982</v>
      </c>
      <c r="D90" s="100">
        <f t="shared" si="16"/>
        <v>126026.00956579749</v>
      </c>
      <c r="E90" s="100">
        <f t="shared" si="22"/>
        <v>16014.392009465053</v>
      </c>
      <c r="F90" s="100">
        <f t="shared" si="23"/>
        <v>110011.61755633244</v>
      </c>
      <c r="G90" s="100"/>
      <c r="H90" s="100">
        <f t="shared" si="24"/>
        <v>738857.60581136472</v>
      </c>
      <c r="I90" s="100">
        <f t="shared" si="25"/>
        <v>7696002.7477634372</v>
      </c>
      <c r="J90" s="100">
        <f t="shared" si="19"/>
        <v>9261142.3941886332</v>
      </c>
      <c r="K90" s="101"/>
      <c r="AU90" s="102">
        <f t="shared" ref="AU90:AU153" si="27">IF(Pay_Num&lt;&gt;"",Scheduled_Monthly_Payment,"")</f>
        <v>126026.00956579749</v>
      </c>
      <c r="AV90" s="102">
        <f t="shared" si="20"/>
        <v>126026.00956579749</v>
      </c>
    </row>
    <row r="91" spans="1:48" s="3" customFormat="1" x14ac:dyDescent="0.25">
      <c r="A91" s="98">
        <f t="shared" si="21"/>
        <v>68</v>
      </c>
      <c r="B91" s="99">
        <f t="shared" si="15"/>
        <v>46665</v>
      </c>
      <c r="C91" s="100">
        <f t="shared" si="26"/>
        <v>9261142.3941886332</v>
      </c>
      <c r="D91" s="100">
        <f t="shared" si="16"/>
        <v>126026.00956579749</v>
      </c>
      <c r="E91" s="100">
        <f t="shared" si="22"/>
        <v>16204.296008043952</v>
      </c>
      <c r="F91" s="100">
        <f t="shared" si="23"/>
        <v>109821.71355775354</v>
      </c>
      <c r="G91" s="100"/>
      <c r="H91" s="100">
        <f t="shared" si="24"/>
        <v>755061.90181940864</v>
      </c>
      <c r="I91" s="100">
        <f t="shared" si="25"/>
        <v>7805824.4613211909</v>
      </c>
      <c r="J91" s="100">
        <f t="shared" si="19"/>
        <v>9244938.0981805883</v>
      </c>
      <c r="K91" s="101"/>
      <c r="AU91" s="102">
        <f t="shared" si="27"/>
        <v>126026.00956579749</v>
      </c>
      <c r="AV91" s="102">
        <f t="shared" si="20"/>
        <v>126026.00956579749</v>
      </c>
    </row>
    <row r="92" spans="1:48" s="3" customFormat="1" x14ac:dyDescent="0.25">
      <c r="A92" s="98">
        <f t="shared" si="21"/>
        <v>69</v>
      </c>
      <c r="B92" s="99">
        <f t="shared" si="15"/>
        <v>46696</v>
      </c>
      <c r="C92" s="100">
        <f t="shared" si="26"/>
        <v>9244938.0981805883</v>
      </c>
      <c r="D92" s="100">
        <f t="shared" si="16"/>
        <v>126026.00956579749</v>
      </c>
      <c r="E92" s="100">
        <f t="shared" si="22"/>
        <v>16396.451951539362</v>
      </c>
      <c r="F92" s="100">
        <f t="shared" si="23"/>
        <v>109629.55761425813</v>
      </c>
      <c r="G92" s="100"/>
      <c r="H92" s="100">
        <f t="shared" si="24"/>
        <v>771458.35377094802</v>
      </c>
      <c r="I92" s="100">
        <f t="shared" si="25"/>
        <v>7915454.0189354494</v>
      </c>
      <c r="J92" s="100">
        <f t="shared" si="19"/>
        <v>9228541.6462290492</v>
      </c>
      <c r="K92" s="101"/>
      <c r="AU92" s="102">
        <f t="shared" si="27"/>
        <v>126026.00956579749</v>
      </c>
      <c r="AV92" s="102">
        <f t="shared" si="20"/>
        <v>126026.00956579749</v>
      </c>
    </row>
    <row r="93" spans="1:48" s="3" customFormat="1" x14ac:dyDescent="0.25">
      <c r="A93" s="98">
        <f t="shared" si="21"/>
        <v>70</v>
      </c>
      <c r="B93" s="99">
        <f t="shared" si="15"/>
        <v>46726</v>
      </c>
      <c r="C93" s="100">
        <f t="shared" si="26"/>
        <v>9228541.6462290492</v>
      </c>
      <c r="D93" s="100">
        <f t="shared" si="16"/>
        <v>126026.00956579749</v>
      </c>
      <c r="E93" s="100">
        <f t="shared" si="22"/>
        <v>16590.886544264693</v>
      </c>
      <c r="F93" s="100">
        <f t="shared" si="23"/>
        <v>109435.1230215328</v>
      </c>
      <c r="G93" s="100"/>
      <c r="H93" s="100">
        <f t="shared" si="24"/>
        <v>788049.24031521275</v>
      </c>
      <c r="I93" s="100">
        <f t="shared" si="25"/>
        <v>8024889.1419569822</v>
      </c>
      <c r="J93" s="100">
        <f t="shared" si="19"/>
        <v>9211950.7596847843</v>
      </c>
      <c r="K93" s="101"/>
      <c r="AU93" s="102">
        <f t="shared" si="27"/>
        <v>126026.00956579749</v>
      </c>
      <c r="AV93" s="102">
        <f t="shared" si="20"/>
        <v>126026.00956579749</v>
      </c>
    </row>
    <row r="94" spans="1:48" s="3" customFormat="1" x14ac:dyDescent="0.25">
      <c r="A94" s="98">
        <f t="shared" si="21"/>
        <v>71</v>
      </c>
      <c r="B94" s="99">
        <f t="shared" si="15"/>
        <v>46757</v>
      </c>
      <c r="C94" s="100">
        <f t="shared" si="26"/>
        <v>9211950.7596847843</v>
      </c>
      <c r="D94" s="100">
        <f t="shared" si="16"/>
        <v>126026.00956579749</v>
      </c>
      <c r="E94" s="100">
        <f t="shared" si="22"/>
        <v>16787.626807202105</v>
      </c>
      <c r="F94" s="100">
        <f t="shared" si="23"/>
        <v>109238.38275859538</v>
      </c>
      <c r="G94" s="100"/>
      <c r="H94" s="100">
        <f t="shared" si="24"/>
        <v>804836.86712241487</v>
      </c>
      <c r="I94" s="100">
        <f t="shared" si="25"/>
        <v>8134127.5247155773</v>
      </c>
      <c r="J94" s="100">
        <f t="shared" si="19"/>
        <v>9195163.1328775827</v>
      </c>
      <c r="K94" s="101"/>
      <c r="AU94" s="102">
        <f t="shared" si="27"/>
        <v>126026.00956579749</v>
      </c>
      <c r="AV94" s="102">
        <f t="shared" si="20"/>
        <v>126026.00956579749</v>
      </c>
    </row>
    <row r="95" spans="1:48" s="3" customFormat="1" x14ac:dyDescent="0.25">
      <c r="A95" s="98">
        <f t="shared" si="21"/>
        <v>72</v>
      </c>
      <c r="B95" s="99">
        <f t="shared" si="15"/>
        <v>46788</v>
      </c>
      <c r="C95" s="100">
        <f t="shared" si="26"/>
        <v>9195163.1328775827</v>
      </c>
      <c r="D95" s="100">
        <f t="shared" si="16"/>
        <v>126026.00956579749</v>
      </c>
      <c r="E95" s="100">
        <f t="shared" si="22"/>
        <v>16986.700081757488</v>
      </c>
      <c r="F95" s="100">
        <f t="shared" si="23"/>
        <v>109039.30948404</v>
      </c>
      <c r="G95" s="100"/>
      <c r="H95" s="100">
        <f t="shared" si="24"/>
        <v>821823.56720417237</v>
      </c>
      <c r="I95" s="100">
        <f t="shared" si="25"/>
        <v>8243166.8341996176</v>
      </c>
      <c r="J95" s="100">
        <f t="shared" si="19"/>
        <v>9178176.4327958245</v>
      </c>
      <c r="K95" s="101"/>
      <c r="AU95" s="102">
        <f t="shared" si="27"/>
        <v>126026.00956579749</v>
      </c>
      <c r="AV95" s="102">
        <f t="shared" si="20"/>
        <v>126026.00956579749</v>
      </c>
    </row>
    <row r="96" spans="1:48" s="3" customFormat="1" x14ac:dyDescent="0.25">
      <c r="A96" s="98">
        <f t="shared" si="21"/>
        <v>73</v>
      </c>
      <c r="B96" s="99">
        <f t="shared" si="15"/>
        <v>46817</v>
      </c>
      <c r="C96" s="100">
        <f t="shared" si="26"/>
        <v>9178176.4327958245</v>
      </c>
      <c r="D96" s="100">
        <f t="shared" si="16"/>
        <v>126026.00956579749</v>
      </c>
      <c r="E96" s="100">
        <f t="shared" si="22"/>
        <v>17188.13403356036</v>
      </c>
      <c r="F96" s="100">
        <f t="shared" si="23"/>
        <v>108837.87553223713</v>
      </c>
      <c r="G96" s="100"/>
      <c r="H96" s="100">
        <f t="shared" si="24"/>
        <v>839011.70123773278</v>
      </c>
      <c r="I96" s="100">
        <f t="shared" si="25"/>
        <v>8352004.7097318545</v>
      </c>
      <c r="J96" s="100">
        <f t="shared" si="19"/>
        <v>9160988.2987622637</v>
      </c>
      <c r="K96" s="101"/>
      <c r="AU96" s="102">
        <f t="shared" si="27"/>
        <v>126026.00956579749</v>
      </c>
      <c r="AV96" s="102">
        <f t="shared" si="20"/>
        <v>126026.00956579749</v>
      </c>
    </row>
    <row r="97" spans="1:48" s="3" customFormat="1" x14ac:dyDescent="0.25">
      <c r="A97" s="98">
        <f t="shared" si="21"/>
        <v>74</v>
      </c>
      <c r="B97" s="99">
        <f t="shared" si="15"/>
        <v>46848</v>
      </c>
      <c r="C97" s="100">
        <f t="shared" si="26"/>
        <v>9160988.2987622637</v>
      </c>
      <c r="D97" s="100">
        <f t="shared" si="16"/>
        <v>126026.00956579749</v>
      </c>
      <c r="E97" s="100">
        <f t="shared" si="22"/>
        <v>17391.956656308335</v>
      </c>
      <c r="F97" s="100">
        <f t="shared" si="23"/>
        <v>108634.05290948915</v>
      </c>
      <c r="G97" s="100"/>
      <c r="H97" s="100">
        <f t="shared" si="24"/>
        <v>856403.65789404116</v>
      </c>
      <c r="I97" s="100">
        <f t="shared" si="25"/>
        <v>8460638.7626413442</v>
      </c>
      <c r="J97" s="100">
        <f t="shared" si="19"/>
        <v>9143596.3421059549</v>
      </c>
      <c r="K97" s="101"/>
      <c r="AU97" s="102">
        <f t="shared" si="27"/>
        <v>126026.00956579749</v>
      </c>
      <c r="AV97" s="102">
        <f t="shared" si="20"/>
        <v>126026.00956579749</v>
      </c>
    </row>
    <row r="98" spans="1:48" s="3" customFormat="1" x14ac:dyDescent="0.25">
      <c r="A98" s="98">
        <f t="shared" si="21"/>
        <v>75</v>
      </c>
      <c r="B98" s="99">
        <f t="shared" si="15"/>
        <v>46878</v>
      </c>
      <c r="C98" s="100">
        <f t="shared" si="26"/>
        <v>9143596.3421059549</v>
      </c>
      <c r="D98" s="100">
        <f t="shared" si="16"/>
        <v>126026.00956579749</v>
      </c>
      <c r="E98" s="100">
        <f t="shared" si="22"/>
        <v>17598.196275657712</v>
      </c>
      <c r="F98" s="100">
        <f t="shared" si="23"/>
        <v>108427.81329013978</v>
      </c>
      <c r="G98" s="100"/>
      <c r="H98" s="100">
        <f t="shared" si="24"/>
        <v>874001.8541696989</v>
      </c>
      <c r="I98" s="100">
        <f t="shared" si="25"/>
        <v>8569066.5759314839</v>
      </c>
      <c r="J98" s="100">
        <f t="shared" si="19"/>
        <v>9125998.1458302978</v>
      </c>
      <c r="K98" s="101"/>
      <c r="AU98" s="102">
        <f t="shared" si="27"/>
        <v>126026.00956579749</v>
      </c>
      <c r="AV98" s="102">
        <f t="shared" si="20"/>
        <v>126026.00956579749</v>
      </c>
    </row>
    <row r="99" spans="1:48" s="3" customFormat="1" x14ac:dyDescent="0.25">
      <c r="A99" s="98">
        <f t="shared" si="21"/>
        <v>76</v>
      </c>
      <c r="B99" s="99">
        <f t="shared" si="15"/>
        <v>46909</v>
      </c>
      <c r="C99" s="100">
        <f t="shared" si="26"/>
        <v>9125998.1458302978</v>
      </c>
      <c r="D99" s="100">
        <f t="shared" si="16"/>
        <v>126026.00956579749</v>
      </c>
      <c r="E99" s="100">
        <f t="shared" si="22"/>
        <v>17806.881553159881</v>
      </c>
      <c r="F99" s="100">
        <f t="shared" si="23"/>
        <v>108219.12801263761</v>
      </c>
      <c r="G99" s="100"/>
      <c r="H99" s="100">
        <f t="shared" si="24"/>
        <v>891808.73572285881</v>
      </c>
      <c r="I99" s="100">
        <f t="shared" si="25"/>
        <v>8677285.7039441206</v>
      </c>
      <c r="J99" s="100">
        <f t="shared" si="19"/>
        <v>9108191.2642771378</v>
      </c>
      <c r="K99" s="101"/>
      <c r="AU99" s="102">
        <f t="shared" si="27"/>
        <v>126026.00956579749</v>
      </c>
      <c r="AV99" s="102">
        <f t="shared" si="20"/>
        <v>126026.00956579749</v>
      </c>
    </row>
    <row r="100" spans="1:48" s="3" customFormat="1" x14ac:dyDescent="0.25">
      <c r="A100" s="98">
        <f t="shared" si="21"/>
        <v>77</v>
      </c>
      <c r="B100" s="99">
        <f t="shared" si="15"/>
        <v>46939</v>
      </c>
      <c r="C100" s="100">
        <f t="shared" si="26"/>
        <v>9108191.2642771378</v>
      </c>
      <c r="D100" s="100">
        <f t="shared" si="16"/>
        <v>126026.00956579749</v>
      </c>
      <c r="E100" s="100">
        <f t="shared" si="22"/>
        <v>18018.041490244432</v>
      </c>
      <c r="F100" s="100">
        <f t="shared" si="23"/>
        <v>108007.96807555306</v>
      </c>
      <c r="G100" s="100"/>
      <c r="H100" s="100">
        <f t="shared" si="24"/>
        <v>909826.77721310325</v>
      </c>
      <c r="I100" s="100">
        <f t="shared" si="25"/>
        <v>8785293.6720196735</v>
      </c>
      <c r="J100" s="100">
        <f t="shared" si="19"/>
        <v>9090173.2227868941</v>
      </c>
      <c r="K100" s="101"/>
      <c r="AU100" s="102">
        <f t="shared" si="27"/>
        <v>126026.00956579749</v>
      </c>
      <c r="AV100" s="102">
        <f t="shared" si="20"/>
        <v>126026.00956579749</v>
      </c>
    </row>
    <row r="101" spans="1:48" s="3" customFormat="1" x14ac:dyDescent="0.25">
      <c r="A101" s="98">
        <f t="shared" si="21"/>
        <v>78</v>
      </c>
      <c r="B101" s="99">
        <f t="shared" si="15"/>
        <v>46970</v>
      </c>
      <c r="C101" s="100">
        <f t="shared" si="26"/>
        <v>9090173.2227868941</v>
      </c>
      <c r="D101" s="100">
        <f t="shared" si="16"/>
        <v>126026.00956579749</v>
      </c>
      <c r="E101" s="100">
        <f t="shared" si="22"/>
        <v>18231.705432249597</v>
      </c>
      <c r="F101" s="100">
        <f t="shared" si="23"/>
        <v>107794.30413354789</v>
      </c>
      <c r="G101" s="100"/>
      <c r="H101" s="100">
        <f t="shared" si="24"/>
        <v>928058.48264535284</v>
      </c>
      <c r="I101" s="100">
        <f t="shared" si="25"/>
        <v>8893087.976153221</v>
      </c>
      <c r="J101" s="100">
        <f t="shared" si="19"/>
        <v>9071941.5173546448</v>
      </c>
      <c r="K101" s="101"/>
      <c r="AU101" s="102">
        <f t="shared" si="27"/>
        <v>126026.00956579749</v>
      </c>
      <c r="AV101" s="102">
        <f t="shared" si="20"/>
        <v>126026.00956579749</v>
      </c>
    </row>
    <row r="102" spans="1:48" s="3" customFormat="1" x14ac:dyDescent="0.25">
      <c r="A102" s="98">
        <f t="shared" si="21"/>
        <v>79</v>
      </c>
      <c r="B102" s="99">
        <f t="shared" si="15"/>
        <v>47001</v>
      </c>
      <c r="C102" s="100">
        <f t="shared" si="26"/>
        <v>9071941.5173546448</v>
      </c>
      <c r="D102" s="100">
        <f t="shared" si="16"/>
        <v>126026.00956579749</v>
      </c>
      <c r="E102" s="100">
        <f t="shared" si="22"/>
        <v>18447.903072500339</v>
      </c>
      <c r="F102" s="100">
        <f t="shared" si="23"/>
        <v>107578.10649329715</v>
      </c>
      <c r="G102" s="100"/>
      <c r="H102" s="100">
        <f t="shared" si="24"/>
        <v>946506.38571785321</v>
      </c>
      <c r="I102" s="100">
        <f t="shared" si="25"/>
        <v>9000666.0826465189</v>
      </c>
      <c r="J102" s="100">
        <f t="shared" si="19"/>
        <v>9053493.6142821442</v>
      </c>
      <c r="K102" s="101"/>
      <c r="AU102" s="102">
        <f t="shared" si="27"/>
        <v>126026.00956579749</v>
      </c>
      <c r="AV102" s="102">
        <f t="shared" si="20"/>
        <v>126026.00956579749</v>
      </c>
    </row>
    <row r="103" spans="1:48" s="3" customFormat="1" x14ac:dyDescent="0.25">
      <c r="A103" s="98">
        <f t="shared" si="21"/>
        <v>80</v>
      </c>
      <c r="B103" s="99">
        <f t="shared" si="15"/>
        <v>47031</v>
      </c>
      <c r="C103" s="100">
        <f t="shared" si="26"/>
        <v>9053493.6142821442</v>
      </c>
      <c r="D103" s="100">
        <f t="shared" si="16"/>
        <v>126026.00956579749</v>
      </c>
      <c r="E103" s="100">
        <f t="shared" si="22"/>
        <v>18666.664456435086</v>
      </c>
      <c r="F103" s="100">
        <f t="shared" si="23"/>
        <v>107359.3451093624</v>
      </c>
      <c r="G103" s="100"/>
      <c r="H103" s="100">
        <f t="shared" si="24"/>
        <v>965173.05017428834</v>
      </c>
      <c r="I103" s="100">
        <f t="shared" si="25"/>
        <v>9108025.4277558811</v>
      </c>
      <c r="J103" s="100">
        <f t="shared" si="19"/>
        <v>9034826.9498257097</v>
      </c>
      <c r="K103" s="101"/>
      <c r="AU103" s="102">
        <f t="shared" si="27"/>
        <v>126026.00956579749</v>
      </c>
      <c r="AV103" s="102">
        <f t="shared" si="20"/>
        <v>126026.00956579749</v>
      </c>
    </row>
    <row r="104" spans="1:48" s="3" customFormat="1" x14ac:dyDescent="0.25">
      <c r="A104" s="98">
        <f t="shared" si="21"/>
        <v>81</v>
      </c>
      <c r="B104" s="99">
        <f t="shared" si="15"/>
        <v>47062</v>
      </c>
      <c r="C104" s="100">
        <f t="shared" si="26"/>
        <v>9034826.9498257097</v>
      </c>
      <c r="D104" s="100">
        <f t="shared" si="16"/>
        <v>126026.00956579749</v>
      </c>
      <c r="E104" s="100">
        <f t="shared" si="22"/>
        <v>18888.019985780964</v>
      </c>
      <c r="F104" s="100">
        <f t="shared" si="23"/>
        <v>107137.98958001652</v>
      </c>
      <c r="G104" s="100"/>
      <c r="H104" s="100">
        <f t="shared" si="24"/>
        <v>984061.07016006927</v>
      </c>
      <c r="I104" s="100">
        <f t="shared" si="25"/>
        <v>9215163.4173358977</v>
      </c>
      <c r="J104" s="100">
        <f t="shared" si="19"/>
        <v>9015938.9298399296</v>
      </c>
      <c r="K104" s="101"/>
      <c r="AU104" s="102">
        <f t="shared" si="27"/>
        <v>126026.00956579749</v>
      </c>
      <c r="AV104" s="102">
        <f t="shared" si="20"/>
        <v>126026.00956579749</v>
      </c>
    </row>
    <row r="105" spans="1:48" s="3" customFormat="1" x14ac:dyDescent="0.25">
      <c r="A105" s="98">
        <f t="shared" si="21"/>
        <v>82</v>
      </c>
      <c r="B105" s="99">
        <f t="shared" si="15"/>
        <v>47092</v>
      </c>
      <c r="C105" s="100">
        <f t="shared" si="26"/>
        <v>9015938.9298399296</v>
      </c>
      <c r="D105" s="100">
        <f t="shared" si="16"/>
        <v>126026.00956579749</v>
      </c>
      <c r="E105" s="100">
        <f t="shared" si="22"/>
        <v>19112.00042277899</v>
      </c>
      <c r="F105" s="100">
        <f t="shared" si="23"/>
        <v>106914.0091430185</v>
      </c>
      <c r="G105" s="100"/>
      <c r="H105" s="100">
        <f t="shared" si="24"/>
        <v>1003173.0705828483</v>
      </c>
      <c r="I105" s="100">
        <f t="shared" si="25"/>
        <v>9322077.4264789168</v>
      </c>
      <c r="J105" s="100">
        <f t="shared" si="19"/>
        <v>8996826.9294171501</v>
      </c>
      <c r="K105" s="101"/>
      <c r="AU105" s="102">
        <f t="shared" si="27"/>
        <v>126026.00956579749</v>
      </c>
      <c r="AV105" s="102">
        <f t="shared" si="20"/>
        <v>126026.00956579749</v>
      </c>
    </row>
    <row r="106" spans="1:48" s="3" customFormat="1" x14ac:dyDescent="0.25">
      <c r="A106" s="98">
        <f t="shared" si="21"/>
        <v>83</v>
      </c>
      <c r="B106" s="99">
        <f t="shared" si="15"/>
        <v>47123</v>
      </c>
      <c r="C106" s="100">
        <f t="shared" si="26"/>
        <v>8996826.9294171501</v>
      </c>
      <c r="D106" s="100">
        <f t="shared" si="16"/>
        <v>126026.00956579749</v>
      </c>
      <c r="E106" s="100">
        <f t="shared" si="22"/>
        <v>19338.636894459123</v>
      </c>
      <c r="F106" s="100">
        <f t="shared" si="23"/>
        <v>106687.37267133837</v>
      </c>
      <c r="G106" s="100"/>
      <c r="H106" s="100">
        <f t="shared" si="24"/>
        <v>1022511.7074773074</v>
      </c>
      <c r="I106" s="100">
        <f t="shared" si="25"/>
        <v>9428764.7991502546</v>
      </c>
      <c r="J106" s="100">
        <f t="shared" si="19"/>
        <v>8977488.2925226912</v>
      </c>
      <c r="K106" s="101"/>
      <c r="AU106" s="102">
        <f t="shared" si="27"/>
        <v>126026.00956579749</v>
      </c>
      <c r="AV106" s="102">
        <f t="shared" si="20"/>
        <v>126026.00956579749</v>
      </c>
    </row>
    <row r="107" spans="1:48" s="3" customFormat="1" x14ac:dyDescent="0.25">
      <c r="A107" s="98">
        <f t="shared" si="21"/>
        <v>84</v>
      </c>
      <c r="B107" s="99">
        <f t="shared" si="15"/>
        <v>47154</v>
      </c>
      <c r="C107" s="100">
        <f t="shared" si="26"/>
        <v>8977488.2925226912</v>
      </c>
      <c r="D107" s="100">
        <f t="shared" si="16"/>
        <v>126026.00956579749</v>
      </c>
      <c r="E107" s="100">
        <f t="shared" si="22"/>
        <v>19567.960896965917</v>
      </c>
      <c r="F107" s="100">
        <f t="shared" si="23"/>
        <v>106458.04866883157</v>
      </c>
      <c r="G107" s="100"/>
      <c r="H107" s="100">
        <f t="shared" si="24"/>
        <v>1042079.6683742733</v>
      </c>
      <c r="I107" s="100">
        <f t="shared" si="25"/>
        <v>9535222.8478190862</v>
      </c>
      <c r="J107" s="100">
        <f t="shared" si="19"/>
        <v>8957920.3316257261</v>
      </c>
      <c r="K107" s="101"/>
      <c r="AU107" s="102">
        <f t="shared" si="27"/>
        <v>126026.00956579749</v>
      </c>
      <c r="AV107" s="102">
        <f t="shared" si="20"/>
        <v>126026.00956579749</v>
      </c>
    </row>
    <row r="108" spans="1:48" s="3" customFormat="1" x14ac:dyDescent="0.25">
      <c r="A108" s="98">
        <f t="shared" si="21"/>
        <v>85</v>
      </c>
      <c r="B108" s="99">
        <f t="shared" si="15"/>
        <v>47182</v>
      </c>
      <c r="C108" s="100">
        <f t="shared" si="26"/>
        <v>8957920.3316257261</v>
      </c>
      <c r="D108" s="100">
        <f t="shared" si="16"/>
        <v>126026.00956579749</v>
      </c>
      <c r="E108" s="100">
        <f t="shared" si="22"/>
        <v>19800.004299935754</v>
      </c>
      <c r="F108" s="100">
        <f t="shared" si="23"/>
        <v>106226.00526586174</v>
      </c>
      <c r="G108" s="100"/>
      <c r="H108" s="100">
        <f t="shared" si="24"/>
        <v>1061879.6726742091</v>
      </c>
      <c r="I108" s="100">
        <f t="shared" si="25"/>
        <v>9641448.8530849479</v>
      </c>
      <c r="J108" s="100">
        <f t="shared" si="19"/>
        <v>8938120.3273257911</v>
      </c>
      <c r="K108" s="101"/>
      <c r="AU108" s="102">
        <f t="shared" si="27"/>
        <v>126026.00956579749</v>
      </c>
      <c r="AV108" s="102">
        <f t="shared" si="20"/>
        <v>126026.00956579749</v>
      </c>
    </row>
    <row r="109" spans="1:48" s="3" customFormat="1" x14ac:dyDescent="0.25">
      <c r="A109" s="98">
        <f t="shared" si="21"/>
        <v>86</v>
      </c>
      <c r="B109" s="99">
        <f t="shared" si="15"/>
        <v>47213</v>
      </c>
      <c r="C109" s="100">
        <f t="shared" si="26"/>
        <v>8938120.3273257911</v>
      </c>
      <c r="D109" s="100">
        <f t="shared" si="16"/>
        <v>126026.00956579749</v>
      </c>
      <c r="E109" s="100">
        <f t="shared" si="22"/>
        <v>20034.799350925823</v>
      </c>
      <c r="F109" s="100">
        <f t="shared" si="23"/>
        <v>105991.21021487167</v>
      </c>
      <c r="G109" s="100"/>
      <c r="H109" s="100">
        <f t="shared" si="24"/>
        <v>1081914.4720251348</v>
      </c>
      <c r="I109" s="100">
        <f t="shared" si="25"/>
        <v>9747440.0632998198</v>
      </c>
      <c r="J109" s="100">
        <f t="shared" si="19"/>
        <v>8918085.5279748645</v>
      </c>
      <c r="K109" s="101"/>
      <c r="AU109" s="102">
        <f t="shared" si="27"/>
        <v>126026.00956579749</v>
      </c>
      <c r="AV109" s="102">
        <f t="shared" si="20"/>
        <v>126026.00956579749</v>
      </c>
    </row>
    <row r="110" spans="1:48" s="3" customFormat="1" x14ac:dyDescent="0.25">
      <c r="A110" s="98">
        <f t="shared" si="21"/>
        <v>87</v>
      </c>
      <c r="B110" s="99">
        <f t="shared" si="15"/>
        <v>47243</v>
      </c>
      <c r="C110" s="100">
        <f t="shared" si="26"/>
        <v>8918085.5279748645</v>
      </c>
      <c r="D110" s="100">
        <f t="shared" si="16"/>
        <v>126026.00956579749</v>
      </c>
      <c r="E110" s="100">
        <f t="shared" si="22"/>
        <v>20272.37867989557</v>
      </c>
      <c r="F110" s="100">
        <f t="shared" si="23"/>
        <v>105753.63088590192</v>
      </c>
      <c r="G110" s="100"/>
      <c r="H110" s="100">
        <f t="shared" si="24"/>
        <v>1102186.8507050304</v>
      </c>
      <c r="I110" s="100">
        <f t="shared" si="25"/>
        <v>9853193.6941857226</v>
      </c>
      <c r="J110" s="100">
        <f t="shared" si="19"/>
        <v>8897813.1492949687</v>
      </c>
      <c r="K110" s="101"/>
      <c r="AU110" s="102">
        <f t="shared" si="27"/>
        <v>126026.00956579749</v>
      </c>
      <c r="AV110" s="102">
        <f t="shared" si="20"/>
        <v>126026.00956579749</v>
      </c>
    </row>
    <row r="111" spans="1:48" s="3" customFormat="1" x14ac:dyDescent="0.25">
      <c r="A111" s="98">
        <f t="shared" si="21"/>
        <v>88</v>
      </c>
      <c r="B111" s="99">
        <f t="shared" si="15"/>
        <v>47274</v>
      </c>
      <c r="C111" s="100">
        <f t="shared" si="26"/>
        <v>8897813.1492949687</v>
      </c>
      <c r="D111" s="100">
        <f t="shared" si="16"/>
        <v>126026.00956579749</v>
      </c>
      <c r="E111" s="100">
        <f t="shared" si="22"/>
        <v>20512.77530374132</v>
      </c>
      <c r="F111" s="100">
        <f t="shared" si="23"/>
        <v>105513.23426205617</v>
      </c>
      <c r="G111" s="100"/>
      <c r="H111" s="100">
        <f t="shared" si="24"/>
        <v>1122699.6260087716</v>
      </c>
      <c r="I111" s="100">
        <f t="shared" si="25"/>
        <v>9958706.9284477793</v>
      </c>
      <c r="J111" s="100">
        <f t="shared" si="19"/>
        <v>8877300.3739912268</v>
      </c>
      <c r="K111" s="101"/>
      <c r="AU111" s="102">
        <f t="shared" si="27"/>
        <v>126026.00956579749</v>
      </c>
      <c r="AV111" s="102">
        <f t="shared" si="20"/>
        <v>126026.00956579749</v>
      </c>
    </row>
    <row r="112" spans="1:48" s="3" customFormat="1" x14ac:dyDescent="0.25">
      <c r="A112" s="98">
        <f t="shared" si="21"/>
        <v>89</v>
      </c>
      <c r="B112" s="99">
        <f t="shared" si="15"/>
        <v>47304</v>
      </c>
      <c r="C112" s="100">
        <f t="shared" si="26"/>
        <v>8877300.3739912268</v>
      </c>
      <c r="D112" s="100">
        <f t="shared" si="16"/>
        <v>126026.00956579749</v>
      </c>
      <c r="E112" s="100">
        <f t="shared" si="22"/>
        <v>20756.022630884865</v>
      </c>
      <c r="F112" s="100">
        <f t="shared" si="23"/>
        <v>105269.98693491262</v>
      </c>
      <c r="G112" s="100"/>
      <c r="H112" s="100">
        <f t="shared" si="24"/>
        <v>1143455.6486396564</v>
      </c>
      <c r="I112" s="100">
        <f t="shared" si="25"/>
        <v>10063976.915382693</v>
      </c>
      <c r="J112" s="100">
        <f t="shared" si="19"/>
        <v>8856544.3513603415</v>
      </c>
      <c r="K112" s="101"/>
      <c r="AU112" s="102">
        <f t="shared" si="27"/>
        <v>126026.00956579749</v>
      </c>
      <c r="AV112" s="102">
        <f t="shared" si="20"/>
        <v>126026.00956579749</v>
      </c>
    </row>
    <row r="113" spans="1:48" s="3" customFormat="1" x14ac:dyDescent="0.25">
      <c r="A113" s="98">
        <f t="shared" si="21"/>
        <v>90</v>
      </c>
      <c r="B113" s="99">
        <f t="shared" si="15"/>
        <v>47335</v>
      </c>
      <c r="C113" s="100">
        <f t="shared" si="26"/>
        <v>8856544.3513603415</v>
      </c>
      <c r="D113" s="100">
        <f t="shared" si="16"/>
        <v>126026.00956579749</v>
      </c>
      <c r="E113" s="100">
        <f t="shared" si="22"/>
        <v>21002.154465916115</v>
      </c>
      <c r="F113" s="100">
        <f t="shared" si="23"/>
        <v>105023.85509988137</v>
      </c>
      <c r="G113" s="100"/>
      <c r="H113" s="100">
        <f t="shared" si="24"/>
        <v>1164457.8031055725</v>
      </c>
      <c r="I113" s="100">
        <f t="shared" si="25"/>
        <v>10169000.770482574</v>
      </c>
      <c r="J113" s="100">
        <f t="shared" si="19"/>
        <v>8835542.1968944259</v>
      </c>
      <c r="K113" s="101"/>
      <c r="AU113" s="102">
        <f t="shared" si="27"/>
        <v>126026.00956579749</v>
      </c>
      <c r="AV113" s="102">
        <f t="shared" si="20"/>
        <v>126026.00956579749</v>
      </c>
    </row>
    <row r="114" spans="1:48" s="3" customFormat="1" x14ac:dyDescent="0.25">
      <c r="A114" s="98">
        <f t="shared" si="21"/>
        <v>91</v>
      </c>
      <c r="B114" s="99">
        <f t="shared" si="15"/>
        <v>47366</v>
      </c>
      <c r="C114" s="100">
        <f t="shared" si="26"/>
        <v>8835542.1968944259</v>
      </c>
      <c r="D114" s="100">
        <f t="shared" si="16"/>
        <v>126026.00956579749</v>
      </c>
      <c r="E114" s="100">
        <f t="shared" si="22"/>
        <v>21251.205014291088</v>
      </c>
      <c r="F114" s="100">
        <f t="shared" si="23"/>
        <v>104774.8045515064</v>
      </c>
      <c r="G114" s="100"/>
      <c r="H114" s="100">
        <f t="shared" si="24"/>
        <v>1185709.0081198635</v>
      </c>
      <c r="I114" s="100">
        <f t="shared" si="25"/>
        <v>10273775.57503408</v>
      </c>
      <c r="J114" s="100">
        <f t="shared" si="19"/>
        <v>8814290.9918801356</v>
      </c>
      <c r="K114" s="101"/>
      <c r="AU114" s="102">
        <f t="shared" si="27"/>
        <v>126026.00956579749</v>
      </c>
      <c r="AV114" s="102">
        <f t="shared" si="20"/>
        <v>126026.00956579749</v>
      </c>
    </row>
    <row r="115" spans="1:48" s="3" customFormat="1" x14ac:dyDescent="0.25">
      <c r="A115" s="98">
        <f t="shared" si="21"/>
        <v>92</v>
      </c>
      <c r="B115" s="99">
        <f t="shared" si="15"/>
        <v>47396</v>
      </c>
      <c r="C115" s="100">
        <f t="shared" si="26"/>
        <v>8814290.9918801356</v>
      </c>
      <c r="D115" s="100">
        <f t="shared" si="16"/>
        <v>126026.00956579749</v>
      </c>
      <c r="E115" s="100">
        <f t="shared" si="22"/>
        <v>21503.208887085566</v>
      </c>
      <c r="F115" s="100">
        <f t="shared" si="23"/>
        <v>104522.80067871192</v>
      </c>
      <c r="G115" s="100"/>
      <c r="H115" s="100">
        <f t="shared" si="24"/>
        <v>1207212.217006949</v>
      </c>
      <c r="I115" s="100">
        <f t="shared" si="25"/>
        <v>10378298.375712791</v>
      </c>
      <c r="J115" s="100">
        <f t="shared" si="19"/>
        <v>8792787.7829930503</v>
      </c>
      <c r="K115" s="101"/>
      <c r="AU115" s="102">
        <f t="shared" si="27"/>
        <v>126026.00956579749</v>
      </c>
      <c r="AV115" s="102">
        <f t="shared" si="20"/>
        <v>126026.00956579749</v>
      </c>
    </row>
    <row r="116" spans="1:48" s="3" customFormat="1" x14ac:dyDescent="0.25">
      <c r="A116" s="98">
        <f t="shared" si="21"/>
        <v>93</v>
      </c>
      <c r="B116" s="99">
        <f t="shared" si="15"/>
        <v>47427</v>
      </c>
      <c r="C116" s="100">
        <f t="shared" si="26"/>
        <v>8792787.7829930503</v>
      </c>
      <c r="D116" s="100">
        <f t="shared" si="16"/>
        <v>126026.00956579749</v>
      </c>
      <c r="E116" s="100">
        <f t="shared" si="22"/>
        <v>21758.20110580491</v>
      </c>
      <c r="F116" s="100">
        <f t="shared" si="23"/>
        <v>104267.80845999258</v>
      </c>
      <c r="G116" s="100"/>
      <c r="H116" s="100">
        <f t="shared" si="24"/>
        <v>1228970.4181127539</v>
      </c>
      <c r="I116" s="100">
        <f t="shared" si="25"/>
        <v>10482566.184172785</v>
      </c>
      <c r="J116" s="100">
        <f t="shared" si="19"/>
        <v>8771029.5818872452</v>
      </c>
      <c r="K116" s="101"/>
      <c r="AU116" s="102">
        <f t="shared" si="27"/>
        <v>126026.00956579749</v>
      </c>
      <c r="AV116" s="102">
        <f t="shared" si="20"/>
        <v>126026.00956579749</v>
      </c>
    </row>
    <row r="117" spans="1:48" s="3" customFormat="1" x14ac:dyDescent="0.25">
      <c r="A117" s="98">
        <f t="shared" si="21"/>
        <v>94</v>
      </c>
      <c r="B117" s="99">
        <f t="shared" si="15"/>
        <v>47457</v>
      </c>
      <c r="C117" s="100">
        <f t="shared" si="26"/>
        <v>8771029.5818872452</v>
      </c>
      <c r="D117" s="100">
        <f t="shared" si="16"/>
        <v>126026.00956579749</v>
      </c>
      <c r="E117" s="100">
        <f t="shared" si="22"/>
        <v>22016.217107251257</v>
      </c>
      <c r="F117" s="100">
        <f t="shared" si="23"/>
        <v>104009.79245854623</v>
      </c>
      <c r="G117" s="100"/>
      <c r="H117" s="100">
        <f t="shared" si="24"/>
        <v>1250986.6352200052</v>
      </c>
      <c r="I117" s="100">
        <f t="shared" si="25"/>
        <v>10586575.97663133</v>
      </c>
      <c r="J117" s="100">
        <f t="shared" si="19"/>
        <v>8749013.3647799939</v>
      </c>
      <c r="K117" s="101"/>
      <c r="AU117" s="102">
        <f t="shared" si="27"/>
        <v>126026.00956579749</v>
      </c>
      <c r="AV117" s="102">
        <f t="shared" si="20"/>
        <v>126026.00956579749</v>
      </c>
    </row>
    <row r="118" spans="1:48" s="3" customFormat="1" x14ac:dyDescent="0.25">
      <c r="A118" s="98">
        <f t="shared" si="21"/>
        <v>95</v>
      </c>
      <c r="B118" s="99">
        <f t="shared" si="15"/>
        <v>47488</v>
      </c>
      <c r="C118" s="100">
        <f t="shared" si="26"/>
        <v>8749013.3647799939</v>
      </c>
      <c r="D118" s="100">
        <f t="shared" si="16"/>
        <v>126026.00956579749</v>
      </c>
      <c r="E118" s="100">
        <f t="shared" si="22"/>
        <v>22277.292748448075</v>
      </c>
      <c r="F118" s="100">
        <f t="shared" si="23"/>
        <v>103748.71681734941</v>
      </c>
      <c r="G118" s="100"/>
      <c r="H118" s="100">
        <f t="shared" si="24"/>
        <v>1273263.9279684532</v>
      </c>
      <c r="I118" s="100">
        <f t="shared" si="25"/>
        <v>10690324.69344868</v>
      </c>
      <c r="J118" s="100">
        <f t="shared" si="19"/>
        <v>8726736.0720315464</v>
      </c>
      <c r="K118" s="101"/>
      <c r="AU118" s="102">
        <f t="shared" si="27"/>
        <v>126026.00956579749</v>
      </c>
      <c r="AV118" s="102">
        <f t="shared" si="20"/>
        <v>126026.00956579749</v>
      </c>
    </row>
    <row r="119" spans="1:48" s="3" customFormat="1" x14ac:dyDescent="0.25">
      <c r="A119" s="98">
        <f t="shared" si="21"/>
        <v>96</v>
      </c>
      <c r="B119" s="99">
        <f t="shared" si="15"/>
        <v>47519</v>
      </c>
      <c r="C119" s="100">
        <f t="shared" si="26"/>
        <v>8726736.0720315464</v>
      </c>
      <c r="D119" s="100">
        <f t="shared" si="16"/>
        <v>126026.00956579749</v>
      </c>
      <c r="E119" s="100">
        <f t="shared" si="22"/>
        <v>22541.464311623407</v>
      </c>
      <c r="F119" s="100">
        <f t="shared" si="23"/>
        <v>103484.54525417408</v>
      </c>
      <c r="G119" s="100"/>
      <c r="H119" s="100">
        <f t="shared" si="24"/>
        <v>1295805.3922800766</v>
      </c>
      <c r="I119" s="100">
        <f t="shared" si="25"/>
        <v>10793809.238702854</v>
      </c>
      <c r="J119" s="100">
        <f t="shared" si="19"/>
        <v>8704194.6077199224</v>
      </c>
      <c r="K119" s="101"/>
      <c r="AU119" s="102">
        <f t="shared" si="27"/>
        <v>126026.00956579749</v>
      </c>
      <c r="AV119" s="102">
        <f t="shared" si="20"/>
        <v>126026.00956579749</v>
      </c>
    </row>
    <row r="120" spans="1:48" s="3" customFormat="1" x14ac:dyDescent="0.25">
      <c r="A120" s="98">
        <f t="shared" si="21"/>
        <v>97</v>
      </c>
      <c r="B120" s="99">
        <f t="shared" si="15"/>
        <v>47547</v>
      </c>
      <c r="C120" s="100">
        <f t="shared" si="26"/>
        <v>8704194.6077199224</v>
      </c>
      <c r="D120" s="100">
        <f t="shared" si="16"/>
        <v>126026.00956579749</v>
      </c>
      <c r="E120" s="100">
        <f t="shared" si="22"/>
        <v>22808.768509252084</v>
      </c>
      <c r="F120" s="100">
        <f t="shared" si="23"/>
        <v>103217.2410565454</v>
      </c>
      <c r="G120" s="100"/>
      <c r="H120" s="100">
        <f t="shared" si="24"/>
        <v>1318614.1607893286</v>
      </c>
      <c r="I120" s="100">
        <f t="shared" si="25"/>
        <v>10897026.479759399</v>
      </c>
      <c r="J120" s="100">
        <f t="shared" si="19"/>
        <v>8681385.8392106704</v>
      </c>
      <c r="K120" s="101"/>
      <c r="AU120" s="102">
        <f t="shared" si="27"/>
        <v>126026.00956579749</v>
      </c>
      <c r="AV120" s="102">
        <f t="shared" si="20"/>
        <v>126026.00956579749</v>
      </c>
    </row>
    <row r="121" spans="1:48" s="3" customFormat="1" x14ac:dyDescent="0.25">
      <c r="A121" s="98">
        <f t="shared" si="21"/>
        <v>98</v>
      </c>
      <c r="B121" s="99">
        <f t="shared" si="15"/>
        <v>47578</v>
      </c>
      <c r="C121" s="100">
        <f t="shared" si="26"/>
        <v>8681385.8392106704</v>
      </c>
      <c r="D121" s="100">
        <f t="shared" si="16"/>
        <v>126026.00956579749</v>
      </c>
      <c r="E121" s="100">
        <f t="shared" si="22"/>
        <v>23079.242489157637</v>
      </c>
      <c r="F121" s="100">
        <f t="shared" si="23"/>
        <v>102946.76707663985</v>
      </c>
      <c r="G121" s="100"/>
      <c r="H121" s="100">
        <f t="shared" si="24"/>
        <v>1341693.4032784863</v>
      </c>
      <c r="I121" s="100">
        <f t="shared" si="25"/>
        <v>10999973.246836038</v>
      </c>
      <c r="J121" s="100">
        <f t="shared" si="19"/>
        <v>8658306.5967215132</v>
      </c>
      <c r="K121" s="101"/>
      <c r="AU121" s="102">
        <f t="shared" si="27"/>
        <v>126026.00956579749</v>
      </c>
      <c r="AV121" s="102">
        <f t="shared" si="20"/>
        <v>126026.00956579749</v>
      </c>
    </row>
    <row r="122" spans="1:48" s="3" customFormat="1" x14ac:dyDescent="0.25">
      <c r="A122" s="98">
        <f t="shared" si="21"/>
        <v>99</v>
      </c>
      <c r="B122" s="99">
        <f t="shared" si="15"/>
        <v>47608</v>
      </c>
      <c r="C122" s="100">
        <f t="shared" si="26"/>
        <v>8658306.5967215132</v>
      </c>
      <c r="D122" s="100">
        <f t="shared" si="16"/>
        <v>126026.00956579749</v>
      </c>
      <c r="E122" s="100">
        <f t="shared" si="22"/>
        <v>23352.923839674884</v>
      </c>
      <c r="F122" s="100">
        <f t="shared" si="23"/>
        <v>102673.0857261226</v>
      </c>
      <c r="G122" s="100"/>
      <c r="H122" s="100">
        <f t="shared" si="24"/>
        <v>1365046.3271181611</v>
      </c>
      <c r="I122" s="100">
        <f t="shared" si="25"/>
        <v>11102646.332562162</v>
      </c>
      <c r="J122" s="100">
        <f t="shared" si="19"/>
        <v>8634953.6728818379</v>
      </c>
      <c r="K122" s="101"/>
      <c r="AU122" s="102">
        <f t="shared" si="27"/>
        <v>126026.00956579749</v>
      </c>
      <c r="AV122" s="102">
        <f t="shared" si="20"/>
        <v>126026.00956579749</v>
      </c>
    </row>
    <row r="123" spans="1:48" s="3" customFormat="1" x14ac:dyDescent="0.25">
      <c r="A123" s="98">
        <f t="shared" si="21"/>
        <v>100</v>
      </c>
      <c r="B123" s="99">
        <f t="shared" si="15"/>
        <v>47639</v>
      </c>
      <c r="C123" s="100">
        <f t="shared" si="26"/>
        <v>8634953.6728818379</v>
      </c>
      <c r="D123" s="100">
        <f t="shared" si="16"/>
        <v>126026.00956579749</v>
      </c>
      <c r="E123" s="100">
        <f t="shared" si="22"/>
        <v>23629.8505948737</v>
      </c>
      <c r="F123" s="100">
        <f t="shared" si="23"/>
        <v>102396.15897092379</v>
      </c>
      <c r="G123" s="100"/>
      <c r="H123" s="100">
        <f t="shared" si="24"/>
        <v>1388676.1777130349</v>
      </c>
      <c r="I123" s="100">
        <f t="shared" si="25"/>
        <v>11205042.491533086</v>
      </c>
      <c r="J123" s="100">
        <f t="shared" si="19"/>
        <v>8611323.8222869635</v>
      </c>
      <c r="K123" s="101"/>
      <c r="AU123" s="102">
        <f t="shared" si="27"/>
        <v>126026.00956579749</v>
      </c>
      <c r="AV123" s="102">
        <f t="shared" si="20"/>
        <v>126026.00956579749</v>
      </c>
    </row>
    <row r="124" spans="1:48" s="3" customFormat="1" x14ac:dyDescent="0.25">
      <c r="A124" s="98">
        <f t="shared" si="21"/>
        <v>101</v>
      </c>
      <c r="B124" s="99">
        <f t="shared" si="15"/>
        <v>47669</v>
      </c>
      <c r="C124" s="100">
        <f t="shared" si="26"/>
        <v>8611323.8222869635</v>
      </c>
      <c r="D124" s="100">
        <f t="shared" si="16"/>
        <v>126026.00956579749</v>
      </c>
      <c r="E124" s="100">
        <f t="shared" si="22"/>
        <v>23910.061239844581</v>
      </c>
      <c r="F124" s="100">
        <f t="shared" si="23"/>
        <v>102115.94832595291</v>
      </c>
      <c r="G124" s="100"/>
      <c r="H124" s="100">
        <f t="shared" si="24"/>
        <v>1412586.2389528796</v>
      </c>
      <c r="I124" s="100">
        <f t="shared" si="25"/>
        <v>11307158.439859038</v>
      </c>
      <c r="J124" s="100">
        <f t="shared" si="19"/>
        <v>8587413.7610471193</v>
      </c>
      <c r="K124" s="101"/>
      <c r="AU124" s="102">
        <f t="shared" si="27"/>
        <v>126026.00956579749</v>
      </c>
      <c r="AV124" s="102">
        <f t="shared" si="20"/>
        <v>126026.00956579749</v>
      </c>
    </row>
    <row r="125" spans="1:48" s="3" customFormat="1" x14ac:dyDescent="0.25">
      <c r="A125" s="98">
        <f t="shared" si="21"/>
        <v>102</v>
      </c>
      <c r="B125" s="99">
        <f t="shared" si="15"/>
        <v>47700</v>
      </c>
      <c r="C125" s="100">
        <f t="shared" si="26"/>
        <v>8587413.7610471193</v>
      </c>
      <c r="D125" s="100">
        <f t="shared" si="16"/>
        <v>126026.00956579749</v>
      </c>
      <c r="E125" s="100">
        <f t="shared" si="22"/>
        <v>24193.594716047082</v>
      </c>
      <c r="F125" s="100">
        <f t="shared" si="23"/>
        <v>101832.41484975041</v>
      </c>
      <c r="G125" s="100"/>
      <c r="H125" s="100">
        <f t="shared" si="24"/>
        <v>1436779.8336689267</v>
      </c>
      <c r="I125" s="100">
        <f t="shared" si="25"/>
        <v>11408990.854708789</v>
      </c>
      <c r="J125" s="100">
        <f t="shared" si="19"/>
        <v>8563220.1663310714</v>
      </c>
      <c r="K125" s="101"/>
      <c r="AU125" s="102">
        <f t="shared" si="27"/>
        <v>126026.00956579749</v>
      </c>
      <c r="AV125" s="102">
        <f t="shared" si="20"/>
        <v>126026.00956579749</v>
      </c>
    </row>
    <row r="126" spans="1:48" s="3" customFormat="1" x14ac:dyDescent="0.25">
      <c r="A126" s="98">
        <f t="shared" si="21"/>
        <v>103</v>
      </c>
      <c r="B126" s="99">
        <f t="shared" si="15"/>
        <v>47731</v>
      </c>
      <c r="C126" s="100">
        <f t="shared" si="26"/>
        <v>8563220.1663310714</v>
      </c>
      <c r="D126" s="100">
        <f t="shared" si="16"/>
        <v>126026.00956579749</v>
      </c>
      <c r="E126" s="100">
        <f t="shared" si="22"/>
        <v>24480.490426721546</v>
      </c>
      <c r="F126" s="100">
        <f t="shared" si="23"/>
        <v>101545.51913907594</v>
      </c>
      <c r="G126" s="100"/>
      <c r="H126" s="100">
        <f t="shared" si="24"/>
        <v>1461260.3240956482</v>
      </c>
      <c r="I126" s="100">
        <f t="shared" si="25"/>
        <v>11510536.373847865</v>
      </c>
      <c r="J126" s="100">
        <f t="shared" si="19"/>
        <v>8538739.6759043504</v>
      </c>
      <c r="K126" s="101"/>
      <c r="AU126" s="102">
        <f t="shared" si="27"/>
        <v>126026.00956579749</v>
      </c>
      <c r="AV126" s="102">
        <f t="shared" si="20"/>
        <v>126026.00956579749</v>
      </c>
    </row>
    <row r="127" spans="1:48" s="3" customFormat="1" x14ac:dyDescent="0.25">
      <c r="A127" s="98">
        <f t="shared" si="21"/>
        <v>104</v>
      </c>
      <c r="B127" s="99">
        <f t="shared" si="15"/>
        <v>47761</v>
      </c>
      <c r="C127" s="100">
        <f t="shared" si="26"/>
        <v>8538739.6759043504</v>
      </c>
      <c r="D127" s="100">
        <f t="shared" si="16"/>
        <v>126026.00956579749</v>
      </c>
      <c r="E127" s="100">
        <f t="shared" si="22"/>
        <v>24770.788242365088</v>
      </c>
      <c r="F127" s="100">
        <f t="shared" si="23"/>
        <v>101255.2213234324</v>
      </c>
      <c r="G127" s="100"/>
      <c r="H127" s="100">
        <f t="shared" si="24"/>
        <v>1486031.1123380132</v>
      </c>
      <c r="I127" s="100">
        <f t="shared" si="25"/>
        <v>11611791.595171297</v>
      </c>
      <c r="J127" s="100">
        <f t="shared" si="19"/>
        <v>8513968.8876619861</v>
      </c>
      <c r="K127" s="101"/>
      <c r="AU127" s="102">
        <f t="shared" si="27"/>
        <v>126026.00956579749</v>
      </c>
      <c r="AV127" s="102">
        <f t="shared" si="20"/>
        <v>126026.00956579749</v>
      </c>
    </row>
    <row r="128" spans="1:48" s="3" customFormat="1" x14ac:dyDescent="0.25">
      <c r="A128" s="98">
        <f t="shared" si="21"/>
        <v>105</v>
      </c>
      <c r="B128" s="99">
        <f t="shared" si="15"/>
        <v>47792</v>
      </c>
      <c r="C128" s="100">
        <f t="shared" si="26"/>
        <v>8513968.8876619861</v>
      </c>
      <c r="D128" s="100">
        <f t="shared" si="16"/>
        <v>126026.00956579749</v>
      </c>
      <c r="E128" s="100">
        <f t="shared" si="22"/>
        <v>25064.528506272443</v>
      </c>
      <c r="F128" s="100">
        <f t="shared" si="23"/>
        <v>100961.48105952505</v>
      </c>
      <c r="G128" s="100"/>
      <c r="H128" s="100">
        <f t="shared" si="24"/>
        <v>1511095.6408442857</v>
      </c>
      <c r="I128" s="100">
        <f t="shared" si="25"/>
        <v>11712753.076230822</v>
      </c>
      <c r="J128" s="100">
        <f t="shared" si="19"/>
        <v>8488904.3591557145</v>
      </c>
      <c r="K128" s="101"/>
      <c r="AU128" s="102">
        <f t="shared" si="27"/>
        <v>126026.00956579749</v>
      </c>
      <c r="AV128" s="102">
        <f t="shared" si="20"/>
        <v>126026.00956579749</v>
      </c>
    </row>
    <row r="129" spans="1:48" s="3" customFormat="1" x14ac:dyDescent="0.25">
      <c r="A129" s="98">
        <f t="shared" si="21"/>
        <v>106</v>
      </c>
      <c r="B129" s="99">
        <f t="shared" si="15"/>
        <v>47822</v>
      </c>
      <c r="C129" s="100">
        <f t="shared" si="26"/>
        <v>8488904.3591557145</v>
      </c>
      <c r="D129" s="100">
        <f t="shared" si="16"/>
        <v>126026.00956579749</v>
      </c>
      <c r="E129" s="100">
        <f t="shared" si="22"/>
        <v>25361.752040142645</v>
      </c>
      <c r="F129" s="100">
        <f t="shared" si="23"/>
        <v>100664.25752565484</v>
      </c>
      <c r="G129" s="100"/>
      <c r="H129" s="100">
        <f t="shared" si="24"/>
        <v>1536457.3928844284</v>
      </c>
      <c r="I129" s="100">
        <f t="shared" si="25"/>
        <v>11813417.333756477</v>
      </c>
      <c r="J129" s="100">
        <f t="shared" si="19"/>
        <v>8463542.6071155723</v>
      </c>
      <c r="K129" s="101"/>
      <c r="AU129" s="102">
        <f t="shared" si="27"/>
        <v>126026.00956579749</v>
      </c>
      <c r="AV129" s="102">
        <f t="shared" si="20"/>
        <v>126026.00956579749</v>
      </c>
    </row>
    <row r="130" spans="1:48" s="3" customFormat="1" x14ac:dyDescent="0.25">
      <c r="A130" s="98">
        <f t="shared" si="21"/>
        <v>107</v>
      </c>
      <c r="B130" s="99">
        <f t="shared" si="15"/>
        <v>47853</v>
      </c>
      <c r="C130" s="100">
        <f t="shared" si="26"/>
        <v>8463542.6071155723</v>
      </c>
      <c r="D130" s="100">
        <f t="shared" si="16"/>
        <v>126026.00956579749</v>
      </c>
      <c r="E130" s="100">
        <f t="shared" si="22"/>
        <v>25662.500149751999</v>
      </c>
      <c r="F130" s="100">
        <f t="shared" si="23"/>
        <v>100363.50941604549</v>
      </c>
      <c r="G130" s="100"/>
      <c r="H130" s="100">
        <f t="shared" si="24"/>
        <v>1562119.8930341804</v>
      </c>
      <c r="I130" s="100">
        <f t="shared" si="25"/>
        <v>11913780.843172522</v>
      </c>
      <c r="J130" s="100">
        <f t="shared" si="19"/>
        <v>8437880.1069658212</v>
      </c>
      <c r="K130" s="101"/>
      <c r="AU130" s="102">
        <f t="shared" si="27"/>
        <v>126026.00956579749</v>
      </c>
      <c r="AV130" s="102">
        <f t="shared" si="20"/>
        <v>126026.00956579749</v>
      </c>
    </row>
    <row r="131" spans="1:48" s="3" customFormat="1" x14ac:dyDescent="0.25">
      <c r="A131" s="98">
        <f t="shared" si="21"/>
        <v>108</v>
      </c>
      <c r="B131" s="99">
        <f t="shared" si="15"/>
        <v>47884</v>
      </c>
      <c r="C131" s="100">
        <f t="shared" si="26"/>
        <v>8437880.1069658212</v>
      </c>
      <c r="D131" s="100">
        <f t="shared" si="16"/>
        <v>126026.00956579749</v>
      </c>
      <c r="E131" s="100">
        <f t="shared" si="22"/>
        <v>25966.814630694469</v>
      </c>
      <c r="F131" s="100">
        <f t="shared" si="23"/>
        <v>100059.19493510302</v>
      </c>
      <c r="G131" s="100"/>
      <c r="H131" s="100">
        <f t="shared" si="24"/>
        <v>1588086.7076648748</v>
      </c>
      <c r="I131" s="100">
        <f t="shared" si="25"/>
        <v>12013840.038107626</v>
      </c>
      <c r="J131" s="100">
        <f t="shared" si="19"/>
        <v>8411913.2923351265</v>
      </c>
      <c r="K131" s="101"/>
      <c r="AU131" s="102">
        <f t="shared" si="27"/>
        <v>126026.00956579749</v>
      </c>
      <c r="AV131" s="102">
        <f t="shared" si="20"/>
        <v>126026.00956579749</v>
      </c>
    </row>
    <row r="132" spans="1:48" s="3" customFormat="1" x14ac:dyDescent="0.25">
      <c r="A132" s="98">
        <f t="shared" si="21"/>
        <v>109</v>
      </c>
      <c r="B132" s="99">
        <f t="shared" si="15"/>
        <v>47912</v>
      </c>
      <c r="C132" s="100">
        <f t="shared" si="26"/>
        <v>8411913.2923351265</v>
      </c>
      <c r="D132" s="100">
        <f t="shared" si="16"/>
        <v>126026.00956579749</v>
      </c>
      <c r="E132" s="100">
        <f t="shared" si="22"/>
        <v>26274.737774190129</v>
      </c>
      <c r="F132" s="100">
        <f t="shared" si="23"/>
        <v>99751.27179160736</v>
      </c>
      <c r="G132" s="100"/>
      <c r="H132" s="100">
        <f t="shared" si="24"/>
        <v>1614361.4454390649</v>
      </c>
      <c r="I132" s="100">
        <f t="shared" si="25"/>
        <v>12113591.309899233</v>
      </c>
      <c r="J132" s="100">
        <f t="shared" si="19"/>
        <v>8385638.5545609361</v>
      </c>
      <c r="K132" s="101"/>
      <c r="AU132" s="102">
        <f t="shared" si="27"/>
        <v>126026.00956579749</v>
      </c>
      <c r="AV132" s="102">
        <f t="shared" si="20"/>
        <v>126026.00956579749</v>
      </c>
    </row>
    <row r="133" spans="1:48" s="3" customFormat="1" x14ac:dyDescent="0.25">
      <c r="A133" s="98">
        <f t="shared" si="21"/>
        <v>110</v>
      </c>
      <c r="B133" s="99">
        <f t="shared" si="15"/>
        <v>47943</v>
      </c>
      <c r="C133" s="100">
        <f t="shared" si="26"/>
        <v>8385638.5545609361</v>
      </c>
      <c r="D133" s="100">
        <f t="shared" si="16"/>
        <v>126026.00956579749</v>
      </c>
      <c r="E133" s="100">
        <f t="shared" si="22"/>
        <v>26586.312372962406</v>
      </c>
      <c r="F133" s="100">
        <f t="shared" si="23"/>
        <v>99439.697192835083</v>
      </c>
      <c r="G133" s="100"/>
      <c r="H133" s="100">
        <f t="shared" si="24"/>
        <v>1640947.7578120274</v>
      </c>
      <c r="I133" s="100">
        <f t="shared" si="25"/>
        <v>12213031.007092068</v>
      </c>
      <c r="J133" s="100">
        <f t="shared" si="19"/>
        <v>8359052.242187974</v>
      </c>
      <c r="K133" s="101"/>
      <c r="AU133" s="102">
        <f t="shared" si="27"/>
        <v>126026.00956579749</v>
      </c>
      <c r="AV133" s="102">
        <f t="shared" si="20"/>
        <v>126026.00956579749</v>
      </c>
    </row>
    <row r="134" spans="1:48" s="3" customFormat="1" x14ac:dyDescent="0.25">
      <c r="A134" s="98">
        <f t="shared" si="21"/>
        <v>111</v>
      </c>
      <c r="B134" s="99">
        <f t="shared" si="15"/>
        <v>47973</v>
      </c>
      <c r="C134" s="100">
        <f t="shared" si="26"/>
        <v>8359052.242187974</v>
      </c>
      <c r="D134" s="100">
        <f t="shared" si="16"/>
        <v>126026.00956579749</v>
      </c>
      <c r="E134" s="100">
        <f t="shared" si="22"/>
        <v>26901.581727185097</v>
      </c>
      <c r="F134" s="100">
        <f t="shared" si="23"/>
        <v>99124.427838612391</v>
      </c>
      <c r="G134" s="100"/>
      <c r="H134" s="100">
        <f t="shared" si="24"/>
        <v>1667849.3395392124</v>
      </c>
      <c r="I134" s="100">
        <f t="shared" si="25"/>
        <v>12312155.43493068</v>
      </c>
      <c r="J134" s="100">
        <f t="shared" si="19"/>
        <v>8332150.6604607888</v>
      </c>
      <c r="K134" s="101"/>
      <c r="AU134" s="102">
        <f t="shared" si="27"/>
        <v>126026.00956579749</v>
      </c>
      <c r="AV134" s="102">
        <f t="shared" si="20"/>
        <v>126026.00956579749</v>
      </c>
    </row>
    <row r="135" spans="1:48" s="3" customFormat="1" x14ac:dyDescent="0.25">
      <c r="A135" s="98">
        <f t="shared" si="21"/>
        <v>112</v>
      </c>
      <c r="B135" s="99">
        <f t="shared" si="15"/>
        <v>48004</v>
      </c>
      <c r="C135" s="100">
        <f t="shared" si="26"/>
        <v>8332150.6604607888</v>
      </c>
      <c r="D135" s="100">
        <f t="shared" si="16"/>
        <v>126026.00956579749</v>
      </c>
      <c r="E135" s="100">
        <f t="shared" si="22"/>
        <v>27220.589650499969</v>
      </c>
      <c r="F135" s="100">
        <f t="shared" si="23"/>
        <v>98805.41991529752</v>
      </c>
      <c r="G135" s="100"/>
      <c r="H135" s="100">
        <f t="shared" si="24"/>
        <v>1695069.9291897123</v>
      </c>
      <c r="I135" s="100">
        <f t="shared" si="25"/>
        <v>12410960.854845978</v>
      </c>
      <c r="J135" s="100">
        <f t="shared" si="19"/>
        <v>8304930.0708102891</v>
      </c>
      <c r="K135" s="101"/>
      <c r="AU135" s="102">
        <f t="shared" si="27"/>
        <v>126026.00956579749</v>
      </c>
      <c r="AV135" s="102">
        <f t="shared" si="20"/>
        <v>126026.00956579749</v>
      </c>
    </row>
    <row r="136" spans="1:48" s="3" customFormat="1" x14ac:dyDescent="0.25">
      <c r="A136" s="98">
        <f t="shared" si="21"/>
        <v>113</v>
      </c>
      <c r="B136" s="99">
        <f t="shared" si="15"/>
        <v>48034</v>
      </c>
      <c r="C136" s="100">
        <f t="shared" si="26"/>
        <v>8304930.0708102891</v>
      </c>
      <c r="D136" s="100">
        <f t="shared" si="16"/>
        <v>126026.00956579749</v>
      </c>
      <c r="E136" s="100">
        <f t="shared" si="22"/>
        <v>27543.380476105478</v>
      </c>
      <c r="F136" s="100">
        <f t="shared" si="23"/>
        <v>98482.629089692011</v>
      </c>
      <c r="G136" s="100"/>
      <c r="H136" s="100">
        <f t="shared" si="24"/>
        <v>1722613.3096658178</v>
      </c>
      <c r="I136" s="100">
        <f t="shared" si="25"/>
        <v>12509443.483935671</v>
      </c>
      <c r="J136" s="100">
        <f t="shared" si="19"/>
        <v>8277386.6903341841</v>
      </c>
      <c r="K136" s="101"/>
      <c r="AU136" s="102">
        <f t="shared" si="27"/>
        <v>126026.00956579749</v>
      </c>
      <c r="AV136" s="102">
        <f t="shared" si="20"/>
        <v>126026.00956579749</v>
      </c>
    </row>
    <row r="137" spans="1:48" s="3" customFormat="1" x14ac:dyDescent="0.25">
      <c r="A137" s="98">
        <f t="shared" si="21"/>
        <v>114</v>
      </c>
      <c r="B137" s="99">
        <f t="shared" si="15"/>
        <v>48065</v>
      </c>
      <c r="C137" s="100">
        <f t="shared" si="26"/>
        <v>8277386.6903341841</v>
      </c>
      <c r="D137" s="100">
        <f t="shared" si="16"/>
        <v>126026.00956579749</v>
      </c>
      <c r="E137" s="100">
        <f t="shared" si="22"/>
        <v>27869.999062917967</v>
      </c>
      <c r="F137" s="100">
        <f t="shared" si="23"/>
        <v>98156.010502879522</v>
      </c>
      <c r="G137" s="100"/>
      <c r="H137" s="100">
        <f t="shared" si="24"/>
        <v>1750483.3087287357</v>
      </c>
      <c r="I137" s="100">
        <f t="shared" si="25"/>
        <v>12607599.494438551</v>
      </c>
      <c r="J137" s="100">
        <f t="shared" si="19"/>
        <v>8249516.691271266</v>
      </c>
      <c r="K137" s="101"/>
      <c r="AU137" s="102">
        <f t="shared" si="27"/>
        <v>126026.00956579749</v>
      </c>
      <c r="AV137" s="102">
        <f t="shared" si="20"/>
        <v>126026.00956579749</v>
      </c>
    </row>
    <row r="138" spans="1:48" s="3" customFormat="1" x14ac:dyDescent="0.25">
      <c r="A138" s="98">
        <f t="shared" si="21"/>
        <v>115</v>
      </c>
      <c r="B138" s="99">
        <f t="shared" si="15"/>
        <v>48096</v>
      </c>
      <c r="C138" s="100">
        <f t="shared" si="26"/>
        <v>8249516.691271266</v>
      </c>
      <c r="D138" s="100">
        <f t="shared" si="16"/>
        <v>126026.00956579749</v>
      </c>
      <c r="E138" s="100">
        <f t="shared" si="22"/>
        <v>28200.490801805732</v>
      </c>
      <c r="F138" s="100">
        <f t="shared" si="23"/>
        <v>97825.518763991757</v>
      </c>
      <c r="G138" s="100"/>
      <c r="H138" s="100">
        <f t="shared" si="24"/>
        <v>1778683.7995305413</v>
      </c>
      <c r="I138" s="100">
        <f t="shared" si="25"/>
        <v>12705425.013202542</v>
      </c>
      <c r="J138" s="100">
        <f t="shared" si="19"/>
        <v>8221316.2004694603</v>
      </c>
      <c r="K138" s="101"/>
      <c r="AU138" s="102">
        <f t="shared" si="27"/>
        <v>126026.00956579749</v>
      </c>
      <c r="AV138" s="102">
        <f t="shared" si="20"/>
        <v>126026.00956579749</v>
      </c>
    </row>
    <row r="139" spans="1:48" s="3" customFormat="1" x14ac:dyDescent="0.25">
      <c r="A139" s="98">
        <f t="shared" si="21"/>
        <v>116</v>
      </c>
      <c r="B139" s="99">
        <f t="shared" si="15"/>
        <v>48126</v>
      </c>
      <c r="C139" s="100">
        <f t="shared" si="26"/>
        <v>8221316.2004694603</v>
      </c>
      <c r="D139" s="100">
        <f t="shared" si="16"/>
        <v>126026.00956579749</v>
      </c>
      <c r="E139" s="100">
        <f t="shared" si="22"/>
        <v>28534.901621897152</v>
      </c>
      <c r="F139" s="100">
        <f t="shared" si="23"/>
        <v>97491.107943900337</v>
      </c>
      <c r="G139" s="100"/>
      <c r="H139" s="100">
        <f t="shared" si="24"/>
        <v>1807218.7011524385</v>
      </c>
      <c r="I139" s="100">
        <f t="shared" si="25"/>
        <v>12802916.121146442</v>
      </c>
      <c r="J139" s="100">
        <f t="shared" si="19"/>
        <v>8192781.2988475636</v>
      </c>
      <c r="K139" s="101"/>
      <c r="AU139" s="102">
        <f t="shared" si="27"/>
        <v>126026.00956579749</v>
      </c>
      <c r="AV139" s="102">
        <f t="shared" si="20"/>
        <v>126026.00956579749</v>
      </c>
    </row>
    <row r="140" spans="1:48" s="3" customFormat="1" x14ac:dyDescent="0.25">
      <c r="A140" s="98">
        <f t="shared" si="21"/>
        <v>117</v>
      </c>
      <c r="B140" s="99">
        <f t="shared" si="15"/>
        <v>48157</v>
      </c>
      <c r="C140" s="100">
        <f t="shared" si="26"/>
        <v>8192781.2988475636</v>
      </c>
      <c r="D140" s="100">
        <f t="shared" si="16"/>
        <v>126026.00956579749</v>
      </c>
      <c r="E140" s="100">
        <f t="shared" si="22"/>
        <v>28873.277996963487</v>
      </c>
      <c r="F140" s="100">
        <f t="shared" si="23"/>
        <v>97152.731568834002</v>
      </c>
      <c r="G140" s="100"/>
      <c r="H140" s="100">
        <f t="shared" si="24"/>
        <v>1836091.9791494021</v>
      </c>
      <c r="I140" s="100">
        <f t="shared" si="25"/>
        <v>12900068.852715276</v>
      </c>
      <c r="J140" s="100">
        <f t="shared" si="19"/>
        <v>8163908.0208505997</v>
      </c>
      <c r="K140" s="101"/>
      <c r="AU140" s="102">
        <f t="shared" si="27"/>
        <v>126026.00956579749</v>
      </c>
      <c r="AV140" s="102">
        <f t="shared" si="20"/>
        <v>126026.00956579749</v>
      </c>
    </row>
    <row r="141" spans="1:48" s="3" customFormat="1" x14ac:dyDescent="0.25">
      <c r="A141" s="98">
        <f t="shared" si="21"/>
        <v>118</v>
      </c>
      <c r="B141" s="99">
        <f t="shared" si="15"/>
        <v>48187</v>
      </c>
      <c r="C141" s="100">
        <f t="shared" si="26"/>
        <v>8163908.0208505997</v>
      </c>
      <c r="D141" s="100">
        <f t="shared" si="16"/>
        <v>126026.00956579749</v>
      </c>
      <c r="E141" s="100">
        <f t="shared" si="22"/>
        <v>29215.666951877487</v>
      </c>
      <c r="F141" s="100">
        <f t="shared" si="23"/>
        <v>96810.342613920002</v>
      </c>
      <c r="G141" s="100"/>
      <c r="H141" s="100">
        <f t="shared" si="24"/>
        <v>1865307.6461012796</v>
      </c>
      <c r="I141" s="100">
        <f t="shared" si="25"/>
        <v>12996879.195329197</v>
      </c>
      <c r="J141" s="100">
        <f t="shared" si="19"/>
        <v>8134692.3538987227</v>
      </c>
      <c r="K141" s="101"/>
      <c r="AU141" s="102">
        <f t="shared" si="27"/>
        <v>126026.00956579749</v>
      </c>
      <c r="AV141" s="102">
        <f t="shared" si="20"/>
        <v>126026.00956579749</v>
      </c>
    </row>
    <row r="142" spans="1:48" s="3" customFormat="1" x14ac:dyDescent="0.25">
      <c r="A142" s="98">
        <f t="shared" si="21"/>
        <v>119</v>
      </c>
      <c r="B142" s="99">
        <f t="shared" si="15"/>
        <v>48218</v>
      </c>
      <c r="C142" s="100">
        <f t="shared" si="26"/>
        <v>8134692.3538987227</v>
      </c>
      <c r="D142" s="100">
        <f t="shared" si="16"/>
        <v>126026.00956579749</v>
      </c>
      <c r="E142" s="100">
        <f t="shared" si="22"/>
        <v>29562.116069148484</v>
      </c>
      <c r="F142" s="100">
        <f t="shared" si="23"/>
        <v>96463.893496649005</v>
      </c>
      <c r="G142" s="100"/>
      <c r="H142" s="100">
        <f t="shared" si="24"/>
        <v>1894869.7621704282</v>
      </c>
      <c r="I142" s="100">
        <f t="shared" si="25"/>
        <v>13093343.088825846</v>
      </c>
      <c r="J142" s="100">
        <f t="shared" si="19"/>
        <v>8105130.2378295744</v>
      </c>
      <c r="K142" s="101"/>
      <c r="AU142" s="102">
        <f t="shared" si="27"/>
        <v>126026.00956579749</v>
      </c>
      <c r="AV142" s="102">
        <f t="shared" si="20"/>
        <v>126026.00956579749</v>
      </c>
    </row>
    <row r="143" spans="1:48" s="3" customFormat="1" x14ac:dyDescent="0.25">
      <c r="A143" s="98">
        <f t="shared" si="21"/>
        <v>120</v>
      </c>
      <c r="B143" s="99">
        <f t="shared" si="15"/>
        <v>48249</v>
      </c>
      <c r="C143" s="100">
        <f t="shared" si="26"/>
        <v>8105130.2378295744</v>
      </c>
      <c r="D143" s="100">
        <f t="shared" si="16"/>
        <v>126026.00956579749</v>
      </c>
      <c r="E143" s="100">
        <f t="shared" si="22"/>
        <v>29912.673495535128</v>
      </c>
      <c r="F143" s="100">
        <f t="shared" si="23"/>
        <v>96113.336070262361</v>
      </c>
      <c r="G143" s="100"/>
      <c r="H143" s="100">
        <f t="shared" si="24"/>
        <v>1924782.4356659632</v>
      </c>
      <c r="I143" s="100">
        <f t="shared" si="25"/>
        <v>13189456.424896108</v>
      </c>
      <c r="J143" s="100">
        <f t="shared" si="19"/>
        <v>8075217.5643340396</v>
      </c>
      <c r="K143" s="101"/>
      <c r="AU143" s="102">
        <f t="shared" si="27"/>
        <v>126026.00956579749</v>
      </c>
      <c r="AV143" s="102">
        <f t="shared" si="20"/>
        <v>126026.00956579749</v>
      </c>
    </row>
    <row r="144" spans="1:48" s="3" customFormat="1" x14ac:dyDescent="0.25">
      <c r="A144" s="98">
        <f t="shared" si="21"/>
        <v>121</v>
      </c>
      <c r="B144" s="99">
        <f t="shared" si="15"/>
        <v>48278</v>
      </c>
      <c r="C144" s="100">
        <f t="shared" si="26"/>
        <v>8075217.5643340396</v>
      </c>
      <c r="D144" s="100">
        <f t="shared" si="16"/>
        <v>126026.00956579749</v>
      </c>
      <c r="E144" s="100">
        <f t="shared" si="22"/>
        <v>30267.387948736345</v>
      </c>
      <c r="F144" s="100">
        <f t="shared" si="23"/>
        <v>95758.621617061144</v>
      </c>
      <c r="G144" s="100"/>
      <c r="H144" s="100">
        <f t="shared" si="24"/>
        <v>1955049.8236146995</v>
      </c>
      <c r="I144" s="100">
        <f t="shared" si="25"/>
        <v>13285215.04651317</v>
      </c>
      <c r="J144" s="100">
        <f t="shared" si="19"/>
        <v>8044950.176385303</v>
      </c>
      <c r="K144" s="101"/>
      <c r="AU144" s="102">
        <f t="shared" si="27"/>
        <v>126026.00956579749</v>
      </c>
      <c r="AV144" s="102">
        <f t="shared" si="20"/>
        <v>126026.00956579749</v>
      </c>
    </row>
    <row r="145" spans="1:48" s="3" customFormat="1" x14ac:dyDescent="0.25">
      <c r="A145" s="98">
        <f t="shared" si="21"/>
        <v>122</v>
      </c>
      <c r="B145" s="99">
        <f t="shared" si="15"/>
        <v>48309</v>
      </c>
      <c r="C145" s="100">
        <f t="shared" si="26"/>
        <v>8044950.176385303</v>
      </c>
      <c r="D145" s="100">
        <f t="shared" si="16"/>
        <v>126026.00956579749</v>
      </c>
      <c r="E145" s="100">
        <f t="shared" si="22"/>
        <v>30626.30872416179</v>
      </c>
      <c r="F145" s="100">
        <f t="shared" si="23"/>
        <v>95399.700841635698</v>
      </c>
      <c r="G145" s="100"/>
      <c r="H145" s="100">
        <f t="shared" si="24"/>
        <v>1985676.1323388612</v>
      </c>
      <c r="I145" s="100">
        <f t="shared" si="25"/>
        <v>13380614.747354805</v>
      </c>
      <c r="J145" s="100">
        <f t="shared" si="19"/>
        <v>8014323.8676611409</v>
      </c>
      <c r="K145" s="101"/>
      <c r="AU145" s="102">
        <f t="shared" si="27"/>
        <v>126026.00956579749</v>
      </c>
      <c r="AV145" s="102">
        <f t="shared" si="20"/>
        <v>126026.00956579749</v>
      </c>
    </row>
    <row r="146" spans="1:48" s="3" customFormat="1" x14ac:dyDescent="0.25">
      <c r="A146" s="98">
        <f t="shared" si="21"/>
        <v>123</v>
      </c>
      <c r="B146" s="99">
        <f t="shared" si="15"/>
        <v>48339</v>
      </c>
      <c r="C146" s="100">
        <f t="shared" si="26"/>
        <v>8014323.8676611409</v>
      </c>
      <c r="D146" s="100">
        <f t="shared" si="16"/>
        <v>126026.00956579749</v>
      </c>
      <c r="E146" s="100">
        <f t="shared" si="22"/>
        <v>30989.485701782469</v>
      </c>
      <c r="F146" s="100">
        <f t="shared" si="23"/>
        <v>95036.52386401502</v>
      </c>
      <c r="G146" s="100"/>
      <c r="H146" s="100">
        <f t="shared" si="24"/>
        <v>2016665.6180406436</v>
      </c>
      <c r="I146" s="100">
        <f t="shared" si="25"/>
        <v>13475651.271218821</v>
      </c>
      <c r="J146" s="100">
        <f t="shared" si="19"/>
        <v>7983334.3819593582</v>
      </c>
      <c r="K146" s="101"/>
      <c r="AU146" s="102">
        <f t="shared" si="27"/>
        <v>126026.00956579749</v>
      </c>
      <c r="AV146" s="102">
        <f t="shared" si="20"/>
        <v>126026.00956579749</v>
      </c>
    </row>
    <row r="147" spans="1:48" s="3" customFormat="1" x14ac:dyDescent="0.25">
      <c r="A147" s="98">
        <f t="shared" si="21"/>
        <v>124</v>
      </c>
      <c r="B147" s="99">
        <f t="shared" si="15"/>
        <v>48370</v>
      </c>
      <c r="C147" s="100">
        <f t="shared" si="26"/>
        <v>7983334.3819593582</v>
      </c>
      <c r="D147" s="100">
        <f t="shared" si="16"/>
        <v>126026.00956579749</v>
      </c>
      <c r="E147" s="100">
        <f t="shared" si="22"/>
        <v>31356.96935306277</v>
      </c>
      <c r="F147" s="100">
        <f t="shared" si="23"/>
        <v>94669.040212734719</v>
      </c>
      <c r="G147" s="100"/>
      <c r="H147" s="100">
        <f t="shared" si="24"/>
        <v>2048022.5873937064</v>
      </c>
      <c r="I147" s="100">
        <f t="shared" si="25"/>
        <v>13570320.311431557</v>
      </c>
      <c r="J147" s="100">
        <f t="shared" si="19"/>
        <v>7951977.4126062952</v>
      </c>
      <c r="K147" s="101"/>
      <c r="AU147" s="102">
        <f t="shared" si="27"/>
        <v>126026.00956579749</v>
      </c>
      <c r="AV147" s="102">
        <f t="shared" si="20"/>
        <v>126026.00956579749</v>
      </c>
    </row>
    <row r="148" spans="1:48" s="3" customFormat="1" x14ac:dyDescent="0.25">
      <c r="A148" s="98">
        <f t="shared" si="21"/>
        <v>125</v>
      </c>
      <c r="B148" s="99">
        <f t="shared" si="15"/>
        <v>48400</v>
      </c>
      <c r="C148" s="100">
        <f t="shared" si="26"/>
        <v>7951977.4126062952</v>
      </c>
      <c r="D148" s="100">
        <f t="shared" si="16"/>
        <v>126026.00956579749</v>
      </c>
      <c r="E148" s="100">
        <f t="shared" si="22"/>
        <v>31728.810747974523</v>
      </c>
      <c r="F148" s="100">
        <f t="shared" si="23"/>
        <v>94297.198817822966</v>
      </c>
      <c r="G148" s="100"/>
      <c r="H148" s="100">
        <f t="shared" si="24"/>
        <v>2079751.398141681</v>
      </c>
      <c r="I148" s="100">
        <f t="shared" si="25"/>
        <v>13664617.51024938</v>
      </c>
      <c r="J148" s="100">
        <f t="shared" si="19"/>
        <v>7920248.6018583206</v>
      </c>
      <c r="K148" s="101"/>
      <c r="AU148" s="102">
        <f t="shared" si="27"/>
        <v>126026.00956579749</v>
      </c>
      <c r="AV148" s="102">
        <f t="shared" si="20"/>
        <v>126026.00956579749</v>
      </c>
    </row>
    <row r="149" spans="1:48" s="3" customFormat="1" x14ac:dyDescent="0.25">
      <c r="A149" s="98">
        <f t="shared" si="21"/>
        <v>126</v>
      </c>
      <c r="B149" s="99">
        <f t="shared" si="15"/>
        <v>48431</v>
      </c>
      <c r="C149" s="100">
        <f t="shared" si="26"/>
        <v>7920248.6018583206</v>
      </c>
      <c r="D149" s="100">
        <f t="shared" si="16"/>
        <v>126026.00956579749</v>
      </c>
      <c r="E149" s="100">
        <f t="shared" si="22"/>
        <v>32105.061562094241</v>
      </c>
      <c r="F149" s="100">
        <f t="shared" si="23"/>
        <v>93920.948003703248</v>
      </c>
      <c r="G149" s="100"/>
      <c r="H149" s="100">
        <f t="shared" si="24"/>
        <v>2111856.4597037751</v>
      </c>
      <c r="I149" s="100">
        <f t="shared" si="25"/>
        <v>13758538.458253084</v>
      </c>
      <c r="J149" s="100">
        <f t="shared" si="19"/>
        <v>7888143.5402962267</v>
      </c>
      <c r="K149" s="101"/>
      <c r="AU149" s="102">
        <f t="shared" si="27"/>
        <v>126026.00956579749</v>
      </c>
      <c r="AV149" s="102">
        <f t="shared" si="20"/>
        <v>126026.00956579749</v>
      </c>
    </row>
    <row r="150" spans="1:48" s="3" customFormat="1" x14ac:dyDescent="0.25">
      <c r="A150" s="98">
        <f t="shared" si="21"/>
        <v>127</v>
      </c>
      <c r="B150" s="99">
        <f t="shared" si="15"/>
        <v>48462</v>
      </c>
      <c r="C150" s="100">
        <f t="shared" si="26"/>
        <v>7888143.5402962267</v>
      </c>
      <c r="D150" s="100">
        <f t="shared" si="16"/>
        <v>126026.00956579749</v>
      </c>
      <c r="E150" s="100">
        <f t="shared" si="22"/>
        <v>32485.774083784752</v>
      </c>
      <c r="F150" s="100">
        <f t="shared" si="23"/>
        <v>93540.235482012737</v>
      </c>
      <c r="G150" s="100"/>
      <c r="H150" s="100">
        <f t="shared" si="24"/>
        <v>2144342.2337875599</v>
      </c>
      <c r="I150" s="100">
        <f t="shared" si="25"/>
        <v>13852078.693735097</v>
      </c>
      <c r="J150" s="100">
        <f t="shared" si="19"/>
        <v>7855657.766212442</v>
      </c>
      <c r="K150" s="101"/>
      <c r="AU150" s="102">
        <f t="shared" si="27"/>
        <v>126026.00956579749</v>
      </c>
      <c r="AV150" s="102">
        <f t="shared" si="20"/>
        <v>126026.00956579749</v>
      </c>
    </row>
    <row r="151" spans="1:48" s="3" customFormat="1" x14ac:dyDescent="0.25">
      <c r="A151" s="98">
        <f t="shared" si="21"/>
        <v>128</v>
      </c>
      <c r="B151" s="99">
        <f t="shared" si="15"/>
        <v>48492</v>
      </c>
      <c r="C151" s="100">
        <f t="shared" si="26"/>
        <v>7855657.766212442</v>
      </c>
      <c r="D151" s="100">
        <f t="shared" si="16"/>
        <v>126026.00956579749</v>
      </c>
      <c r="E151" s="100">
        <f t="shared" si="22"/>
        <v>32871.001221461614</v>
      </c>
      <c r="F151" s="100">
        <f t="shared" si="23"/>
        <v>93155.008344335874</v>
      </c>
      <c r="G151" s="100"/>
      <c r="H151" s="100">
        <f t="shared" si="24"/>
        <v>2177213.2350090216</v>
      </c>
      <c r="I151" s="100">
        <f t="shared" si="25"/>
        <v>13945233.702079432</v>
      </c>
      <c r="J151" s="100">
        <f t="shared" si="19"/>
        <v>7822786.7649909807</v>
      </c>
      <c r="K151" s="101"/>
      <c r="AU151" s="102">
        <f t="shared" si="27"/>
        <v>126026.00956579749</v>
      </c>
      <c r="AV151" s="102">
        <f t="shared" si="20"/>
        <v>126026.00956579749</v>
      </c>
    </row>
    <row r="152" spans="1:48" s="3" customFormat="1" x14ac:dyDescent="0.25">
      <c r="A152" s="98">
        <f t="shared" si="21"/>
        <v>129</v>
      </c>
      <c r="B152" s="99">
        <f t="shared" ref="B152:B215" si="28">IF(Pay_Num&lt;&gt;"",DATE(YEAR(Loan_Start),MONTH(Loan_Start)+(Pay_Num)*12/Num_Pmt_Per_Year,DAY(Loan_Start)),"")</f>
        <v>48523</v>
      </c>
      <c r="C152" s="100">
        <f t="shared" si="26"/>
        <v>7822786.7649909807</v>
      </c>
      <c r="D152" s="100">
        <f t="shared" ref="D152:D215" si="29">Princ+Int+Insurance</f>
        <v>126026.00956579749</v>
      </c>
      <c r="E152" s="100">
        <f t="shared" si="22"/>
        <v>33260.796510946107</v>
      </c>
      <c r="F152" s="100">
        <f t="shared" si="23"/>
        <v>92765.213054851381</v>
      </c>
      <c r="G152" s="100"/>
      <c r="H152" s="100">
        <f t="shared" si="24"/>
        <v>2210474.0315199676</v>
      </c>
      <c r="I152" s="100">
        <f t="shared" si="25"/>
        <v>14037998.915134283</v>
      </c>
      <c r="J152" s="100">
        <f t="shared" ref="J152:J215" si="30">IF(AND(Pay_Num&lt;&gt;"",Sched_Pay&lt;Beg_Bal),Beg_Bal-Princ,IF(Pay_Num&lt;&gt;"",0,""))</f>
        <v>7789525.9684800347</v>
      </c>
      <c r="K152" s="101"/>
      <c r="AU152" s="102">
        <f t="shared" si="27"/>
        <v>126026.00956579749</v>
      </c>
      <c r="AV152" s="102">
        <f t="shared" ref="AV152:AV215" si="31">IF(AND(Pay_Num&lt;&gt;"",Sched_Pay&lt;Beg_Bal),Sched_Pay,IF(Pay_Num&lt;&gt;"",Beg_Bal,""))</f>
        <v>126026.00956579749</v>
      </c>
    </row>
    <row r="153" spans="1:48" s="3" customFormat="1" x14ac:dyDescent="0.25">
      <c r="A153" s="98">
        <f t="shared" ref="A153:A216" si="32">IF(Values_Entered,A152+1,"")</f>
        <v>130</v>
      </c>
      <c r="B153" s="99">
        <f t="shared" si="28"/>
        <v>48553</v>
      </c>
      <c r="C153" s="100">
        <f t="shared" si="26"/>
        <v>7789525.9684800347</v>
      </c>
      <c r="D153" s="100">
        <f t="shared" si="29"/>
        <v>126026.00956579749</v>
      </c>
      <c r="E153" s="100">
        <f t="shared" ref="E153:E216" si="33">IF(Pay_Num&lt;&gt;"",Total_Pay-Int,"")</f>
        <v>33655.21412290509</v>
      </c>
      <c r="F153" s="100">
        <f t="shared" ref="F153:F216" si="34">IF(Pay_Num&lt;&gt;"",Beg_Bal*Interest_Rate/Num_Pmt_Per_Year,"")</f>
        <v>92370.795442892399</v>
      </c>
      <c r="G153" s="100"/>
      <c r="H153" s="100">
        <f t="shared" ref="H153:H216" si="35">IF(Values_Entered,+H152+Princ,"")</f>
        <v>2244129.2456428725</v>
      </c>
      <c r="I153" s="100">
        <f t="shared" ref="I153:I216" si="36">IF(Values_Entered,+I152+Int,"")</f>
        <v>14130369.710577175</v>
      </c>
      <c r="J153" s="100">
        <f t="shared" si="30"/>
        <v>7755870.7543571293</v>
      </c>
      <c r="K153" s="101"/>
      <c r="AU153" s="102">
        <f t="shared" si="27"/>
        <v>126026.00956579749</v>
      </c>
      <c r="AV153" s="102">
        <f t="shared" si="31"/>
        <v>126026.00956579749</v>
      </c>
    </row>
    <row r="154" spans="1:48" s="3" customFormat="1" x14ac:dyDescent="0.25">
      <c r="A154" s="98">
        <f t="shared" si="32"/>
        <v>131</v>
      </c>
      <c r="B154" s="99">
        <f t="shared" si="28"/>
        <v>48584</v>
      </c>
      <c r="C154" s="100">
        <f t="shared" ref="C154:C217" si="37">IF(Pay_Num&lt;&gt;"",J153,"")</f>
        <v>7755870.7543571293</v>
      </c>
      <c r="D154" s="100">
        <f t="shared" si="29"/>
        <v>126026.00956579749</v>
      </c>
      <c r="E154" s="100">
        <f t="shared" si="33"/>
        <v>34054.308870379202</v>
      </c>
      <c r="F154" s="100">
        <f t="shared" si="34"/>
        <v>91971.700695418287</v>
      </c>
      <c r="G154" s="100"/>
      <c r="H154" s="100">
        <f t="shared" si="35"/>
        <v>2278183.5545132519</v>
      </c>
      <c r="I154" s="100">
        <f t="shared" si="36"/>
        <v>14222341.411272593</v>
      </c>
      <c r="J154" s="100">
        <f t="shared" si="30"/>
        <v>7721816.4454867505</v>
      </c>
      <c r="K154" s="101"/>
      <c r="AU154" s="102">
        <f t="shared" ref="AU154:AU217" si="38">IF(Pay_Num&lt;&gt;"",Scheduled_Monthly_Payment,"")</f>
        <v>126026.00956579749</v>
      </c>
      <c r="AV154" s="102">
        <f t="shared" si="31"/>
        <v>126026.00956579749</v>
      </c>
    </row>
    <row r="155" spans="1:48" s="3" customFormat="1" x14ac:dyDescent="0.25">
      <c r="A155" s="98">
        <f t="shared" si="32"/>
        <v>132</v>
      </c>
      <c r="B155" s="99">
        <f t="shared" si="28"/>
        <v>48615</v>
      </c>
      <c r="C155" s="100">
        <f t="shared" si="37"/>
        <v>7721816.4454867505</v>
      </c>
      <c r="D155" s="100">
        <f t="shared" si="29"/>
        <v>126026.00956579749</v>
      </c>
      <c r="E155" s="100">
        <f t="shared" si="33"/>
        <v>34458.136216400453</v>
      </c>
      <c r="F155" s="100">
        <f t="shared" si="34"/>
        <v>91567.873349397036</v>
      </c>
      <c r="G155" s="100"/>
      <c r="H155" s="100">
        <f t="shared" si="35"/>
        <v>2312641.6907296525</v>
      </c>
      <c r="I155" s="100">
        <f t="shared" si="36"/>
        <v>14313909.284621989</v>
      </c>
      <c r="J155" s="100">
        <f t="shared" si="30"/>
        <v>7687358.3092703503</v>
      </c>
      <c r="K155" s="101"/>
      <c r="AU155" s="102">
        <f t="shared" si="38"/>
        <v>126026.00956579749</v>
      </c>
      <c r="AV155" s="102">
        <f t="shared" si="31"/>
        <v>126026.00956579749</v>
      </c>
    </row>
    <row r="156" spans="1:48" s="3" customFormat="1" x14ac:dyDescent="0.25">
      <c r="A156" s="98">
        <f t="shared" si="32"/>
        <v>133</v>
      </c>
      <c r="B156" s="99">
        <f t="shared" si="28"/>
        <v>48643</v>
      </c>
      <c r="C156" s="100">
        <f t="shared" si="37"/>
        <v>7687358.3092703503</v>
      </c>
      <c r="D156" s="100">
        <f t="shared" si="29"/>
        <v>126026.00956579749</v>
      </c>
      <c r="E156" s="100">
        <f t="shared" si="33"/>
        <v>34866.752281699926</v>
      </c>
      <c r="F156" s="100">
        <f t="shared" si="34"/>
        <v>91159.257284097563</v>
      </c>
      <c r="G156" s="100"/>
      <c r="H156" s="100">
        <f t="shared" si="35"/>
        <v>2347508.4430113523</v>
      </c>
      <c r="I156" s="100">
        <f t="shared" si="36"/>
        <v>14405068.541906087</v>
      </c>
      <c r="J156" s="100">
        <f t="shared" si="30"/>
        <v>7652491.55698865</v>
      </c>
      <c r="K156" s="101"/>
      <c r="AU156" s="102">
        <f t="shared" si="38"/>
        <v>126026.00956579749</v>
      </c>
      <c r="AV156" s="102">
        <f t="shared" si="31"/>
        <v>126026.00956579749</v>
      </c>
    </row>
    <row r="157" spans="1:48" s="3" customFormat="1" x14ac:dyDescent="0.25">
      <c r="A157" s="98">
        <f t="shared" si="32"/>
        <v>134</v>
      </c>
      <c r="B157" s="99">
        <f t="shared" si="28"/>
        <v>48674</v>
      </c>
      <c r="C157" s="100">
        <f t="shared" si="37"/>
        <v>7652491.55698865</v>
      </c>
      <c r="D157" s="100">
        <f t="shared" si="29"/>
        <v>126026.00956579749</v>
      </c>
      <c r="E157" s="100">
        <f t="shared" si="33"/>
        <v>35280.213852507091</v>
      </c>
      <c r="F157" s="100">
        <f t="shared" si="34"/>
        <v>90745.795713290398</v>
      </c>
      <c r="G157" s="100"/>
      <c r="H157" s="100">
        <f t="shared" si="35"/>
        <v>2382788.6568638594</v>
      </c>
      <c r="I157" s="100">
        <f t="shared" si="36"/>
        <v>14495814.337619377</v>
      </c>
      <c r="J157" s="100">
        <f t="shared" si="30"/>
        <v>7617211.3431361429</v>
      </c>
      <c r="K157" s="101"/>
      <c r="AU157" s="102">
        <f t="shared" si="38"/>
        <v>126026.00956579749</v>
      </c>
      <c r="AV157" s="102">
        <f t="shared" si="31"/>
        <v>126026.00956579749</v>
      </c>
    </row>
    <row r="158" spans="1:48" s="3" customFormat="1" x14ac:dyDescent="0.25">
      <c r="A158" s="98">
        <f t="shared" si="32"/>
        <v>135</v>
      </c>
      <c r="B158" s="99">
        <f t="shared" si="28"/>
        <v>48704</v>
      </c>
      <c r="C158" s="100">
        <f t="shared" si="37"/>
        <v>7617211.3431361429</v>
      </c>
      <c r="D158" s="100">
        <f t="shared" si="29"/>
        <v>126026.00956579749</v>
      </c>
      <c r="E158" s="100">
        <f t="shared" si="33"/>
        <v>35698.578388441398</v>
      </c>
      <c r="F158" s="100">
        <f t="shared" si="34"/>
        <v>90327.431177356091</v>
      </c>
      <c r="G158" s="100"/>
      <c r="H158" s="100">
        <f t="shared" si="35"/>
        <v>2418487.2352523007</v>
      </c>
      <c r="I158" s="100">
        <f t="shared" si="36"/>
        <v>14586141.768796733</v>
      </c>
      <c r="J158" s="100">
        <f t="shared" si="30"/>
        <v>7581512.7647477016</v>
      </c>
      <c r="K158" s="101"/>
      <c r="AU158" s="102">
        <f t="shared" si="38"/>
        <v>126026.00956579749</v>
      </c>
      <c r="AV158" s="102">
        <f t="shared" si="31"/>
        <v>126026.00956579749</v>
      </c>
    </row>
    <row r="159" spans="1:48" s="3" customFormat="1" x14ac:dyDescent="0.25">
      <c r="A159" s="98">
        <f t="shared" si="32"/>
        <v>136</v>
      </c>
      <c r="B159" s="99">
        <f t="shared" si="28"/>
        <v>48735</v>
      </c>
      <c r="C159" s="100">
        <f t="shared" si="37"/>
        <v>7581512.7647477016</v>
      </c>
      <c r="D159" s="100">
        <f t="shared" si="29"/>
        <v>126026.00956579749</v>
      </c>
      <c r="E159" s="100">
        <f t="shared" si="33"/>
        <v>36121.904030497681</v>
      </c>
      <c r="F159" s="100">
        <f t="shared" si="34"/>
        <v>89904.105535299808</v>
      </c>
      <c r="G159" s="100"/>
      <c r="H159" s="100">
        <f t="shared" si="35"/>
        <v>2454609.1392827984</v>
      </c>
      <c r="I159" s="100">
        <f t="shared" si="36"/>
        <v>14676045.874332033</v>
      </c>
      <c r="J159" s="100">
        <f t="shared" si="30"/>
        <v>7545390.8607172035</v>
      </c>
      <c r="K159" s="101"/>
      <c r="AU159" s="102">
        <f t="shared" si="38"/>
        <v>126026.00956579749</v>
      </c>
      <c r="AV159" s="102">
        <f t="shared" si="31"/>
        <v>126026.00956579749</v>
      </c>
    </row>
    <row r="160" spans="1:48" s="3" customFormat="1" x14ac:dyDescent="0.25">
      <c r="A160" s="98">
        <f t="shared" si="32"/>
        <v>137</v>
      </c>
      <c r="B160" s="99">
        <f t="shared" si="28"/>
        <v>48765</v>
      </c>
      <c r="C160" s="100">
        <f t="shared" si="37"/>
        <v>7545390.8607172035</v>
      </c>
      <c r="D160" s="100">
        <f t="shared" si="29"/>
        <v>126026.00956579749</v>
      </c>
      <c r="E160" s="100">
        <f t="shared" si="33"/>
        <v>36550.249609125996</v>
      </c>
      <c r="F160" s="100">
        <f t="shared" si="34"/>
        <v>89475.759956671493</v>
      </c>
      <c r="G160" s="100"/>
      <c r="H160" s="100">
        <f t="shared" si="35"/>
        <v>2491159.3888919242</v>
      </c>
      <c r="I160" s="100">
        <f t="shared" si="36"/>
        <v>14765521.634288704</v>
      </c>
      <c r="J160" s="100">
        <f t="shared" si="30"/>
        <v>7508840.6111080777</v>
      </c>
      <c r="K160" s="101"/>
      <c r="AU160" s="102">
        <f t="shared" si="38"/>
        <v>126026.00956579749</v>
      </c>
      <c r="AV160" s="102">
        <f t="shared" si="31"/>
        <v>126026.00956579749</v>
      </c>
    </row>
    <row r="161" spans="1:48" s="3" customFormat="1" x14ac:dyDescent="0.25">
      <c r="A161" s="98">
        <f t="shared" si="32"/>
        <v>138</v>
      </c>
      <c r="B161" s="99">
        <f t="shared" si="28"/>
        <v>48796</v>
      </c>
      <c r="C161" s="100">
        <f t="shared" si="37"/>
        <v>7508840.6111080777</v>
      </c>
      <c r="D161" s="100">
        <f t="shared" si="29"/>
        <v>126026.00956579749</v>
      </c>
      <c r="E161" s="100">
        <f t="shared" si="33"/>
        <v>36983.674652407542</v>
      </c>
      <c r="F161" s="100">
        <f t="shared" si="34"/>
        <v>89042.334913389946</v>
      </c>
      <c r="G161" s="100"/>
      <c r="H161" s="100">
        <f t="shared" si="35"/>
        <v>2528143.0635443316</v>
      </c>
      <c r="I161" s="100">
        <f t="shared" si="36"/>
        <v>14854563.969202094</v>
      </c>
      <c r="J161" s="100">
        <f t="shared" si="30"/>
        <v>7471856.9364556698</v>
      </c>
      <c r="K161" s="101"/>
      <c r="AU161" s="102">
        <f t="shared" si="38"/>
        <v>126026.00956579749</v>
      </c>
      <c r="AV161" s="102">
        <f t="shared" si="31"/>
        <v>126026.00956579749</v>
      </c>
    </row>
    <row r="162" spans="1:48" s="3" customFormat="1" x14ac:dyDescent="0.25">
      <c r="A162" s="98">
        <f t="shared" si="32"/>
        <v>139</v>
      </c>
      <c r="B162" s="99">
        <f t="shared" si="28"/>
        <v>48827</v>
      </c>
      <c r="C162" s="100">
        <f t="shared" si="37"/>
        <v>7471856.9364556698</v>
      </c>
      <c r="D162" s="100">
        <f t="shared" si="29"/>
        <v>126026.00956579749</v>
      </c>
      <c r="E162" s="100">
        <f t="shared" si="33"/>
        <v>37422.239394327349</v>
      </c>
      <c r="F162" s="100">
        <f t="shared" si="34"/>
        <v>88603.77017147014</v>
      </c>
      <c r="G162" s="100"/>
      <c r="H162" s="100">
        <f t="shared" si="35"/>
        <v>2565565.3029386587</v>
      </c>
      <c r="I162" s="100">
        <f t="shared" si="36"/>
        <v>14943167.739373565</v>
      </c>
      <c r="J162" s="100">
        <f t="shared" si="30"/>
        <v>7434434.6970613422</v>
      </c>
      <c r="K162" s="101"/>
      <c r="AU162" s="102">
        <f t="shared" si="38"/>
        <v>126026.00956579749</v>
      </c>
      <c r="AV162" s="102">
        <f t="shared" si="31"/>
        <v>126026.00956579749</v>
      </c>
    </row>
    <row r="163" spans="1:48" s="3" customFormat="1" x14ac:dyDescent="0.25">
      <c r="A163" s="98">
        <f t="shared" si="32"/>
        <v>140</v>
      </c>
      <c r="B163" s="99">
        <f t="shared" si="28"/>
        <v>48857</v>
      </c>
      <c r="C163" s="100">
        <f t="shared" si="37"/>
        <v>7434434.6970613422</v>
      </c>
      <c r="D163" s="100">
        <f t="shared" si="29"/>
        <v>126026.00956579749</v>
      </c>
      <c r="E163" s="100">
        <f t="shared" si="33"/>
        <v>37866.004783145079</v>
      </c>
      <c r="F163" s="100">
        <f t="shared" si="34"/>
        <v>88160.00478265241</v>
      </c>
      <c r="G163" s="100"/>
      <c r="H163" s="100">
        <f t="shared" si="35"/>
        <v>2603431.3077218039</v>
      </c>
      <c r="I163" s="100">
        <f t="shared" si="36"/>
        <v>15031327.744156217</v>
      </c>
      <c r="J163" s="100">
        <f t="shared" si="30"/>
        <v>7396568.692278197</v>
      </c>
      <c r="K163" s="101"/>
      <c r="AU163" s="102">
        <f t="shared" si="38"/>
        <v>126026.00956579749</v>
      </c>
      <c r="AV163" s="102">
        <f t="shared" si="31"/>
        <v>126026.00956579749</v>
      </c>
    </row>
    <row r="164" spans="1:48" s="3" customFormat="1" x14ac:dyDescent="0.25">
      <c r="A164" s="98">
        <f t="shared" si="32"/>
        <v>141</v>
      </c>
      <c r="B164" s="99">
        <f t="shared" si="28"/>
        <v>48888</v>
      </c>
      <c r="C164" s="100">
        <f t="shared" si="37"/>
        <v>7396568.692278197</v>
      </c>
      <c r="D164" s="100">
        <f t="shared" si="29"/>
        <v>126026.00956579749</v>
      </c>
      <c r="E164" s="100">
        <f t="shared" si="33"/>
        <v>38315.032489865218</v>
      </c>
      <c r="F164" s="100">
        <f t="shared" si="34"/>
        <v>87710.977075932271</v>
      </c>
      <c r="G164" s="100"/>
      <c r="H164" s="100">
        <f t="shared" si="35"/>
        <v>2641746.340211669</v>
      </c>
      <c r="I164" s="100">
        <f t="shared" si="36"/>
        <v>15119038.72123215</v>
      </c>
      <c r="J164" s="100">
        <f t="shared" si="30"/>
        <v>7358253.6597883319</v>
      </c>
      <c r="K164" s="101"/>
      <c r="AU164" s="102">
        <f t="shared" si="38"/>
        <v>126026.00956579749</v>
      </c>
      <c r="AV164" s="102">
        <f t="shared" si="31"/>
        <v>126026.00956579749</v>
      </c>
    </row>
    <row r="165" spans="1:48" s="3" customFormat="1" x14ac:dyDescent="0.25">
      <c r="A165" s="98">
        <f t="shared" si="32"/>
        <v>142</v>
      </c>
      <c r="B165" s="99">
        <f t="shared" si="28"/>
        <v>48918</v>
      </c>
      <c r="C165" s="100">
        <f t="shared" si="37"/>
        <v>7358253.6597883319</v>
      </c>
      <c r="D165" s="100">
        <f t="shared" si="29"/>
        <v>126026.00956579749</v>
      </c>
      <c r="E165" s="100">
        <f t="shared" si="33"/>
        <v>38769.384916807539</v>
      </c>
      <c r="F165" s="100">
        <f t="shared" si="34"/>
        <v>87256.624648989949</v>
      </c>
      <c r="G165" s="100"/>
      <c r="H165" s="100">
        <f t="shared" si="35"/>
        <v>2680515.7251284765</v>
      </c>
      <c r="I165" s="100">
        <f t="shared" si="36"/>
        <v>15206295.34588114</v>
      </c>
      <c r="J165" s="100">
        <f t="shared" si="30"/>
        <v>7319484.2748715244</v>
      </c>
      <c r="K165" s="101"/>
      <c r="AU165" s="102">
        <f t="shared" si="38"/>
        <v>126026.00956579749</v>
      </c>
      <c r="AV165" s="102">
        <f t="shared" si="31"/>
        <v>126026.00956579749</v>
      </c>
    </row>
    <row r="166" spans="1:48" s="3" customFormat="1" x14ac:dyDescent="0.25">
      <c r="A166" s="98">
        <f t="shared" si="32"/>
        <v>143</v>
      </c>
      <c r="B166" s="99">
        <f t="shared" si="28"/>
        <v>48949</v>
      </c>
      <c r="C166" s="100">
        <f t="shared" si="37"/>
        <v>7319484.2748715244</v>
      </c>
      <c r="D166" s="100">
        <f t="shared" si="29"/>
        <v>126026.00956579749</v>
      </c>
      <c r="E166" s="100">
        <f t="shared" si="33"/>
        <v>39229.125206279336</v>
      </c>
      <c r="F166" s="100">
        <f t="shared" si="34"/>
        <v>86796.884359518153</v>
      </c>
      <c r="G166" s="100"/>
      <c r="H166" s="100">
        <f t="shared" si="35"/>
        <v>2719744.8503347561</v>
      </c>
      <c r="I166" s="100">
        <f t="shared" si="36"/>
        <v>15293092.230240658</v>
      </c>
      <c r="J166" s="100">
        <f t="shared" si="30"/>
        <v>7280255.1496652449</v>
      </c>
      <c r="K166" s="101"/>
      <c r="AU166" s="102">
        <f t="shared" si="38"/>
        <v>126026.00956579749</v>
      </c>
      <c r="AV166" s="102">
        <f t="shared" si="31"/>
        <v>126026.00956579749</v>
      </c>
    </row>
    <row r="167" spans="1:48" s="3" customFormat="1" x14ac:dyDescent="0.25">
      <c r="A167" s="98">
        <f t="shared" si="32"/>
        <v>144</v>
      </c>
      <c r="B167" s="99">
        <f t="shared" si="28"/>
        <v>48980</v>
      </c>
      <c r="C167" s="100">
        <f t="shared" si="37"/>
        <v>7280255.1496652449</v>
      </c>
      <c r="D167" s="100">
        <f t="shared" si="29"/>
        <v>126026.00956579749</v>
      </c>
      <c r="E167" s="100">
        <f t="shared" si="33"/>
        <v>39694.317249350468</v>
      </c>
      <c r="F167" s="100">
        <f t="shared" si="34"/>
        <v>86331.692316447021</v>
      </c>
      <c r="G167" s="100"/>
      <c r="H167" s="100">
        <f t="shared" si="35"/>
        <v>2759439.1675841063</v>
      </c>
      <c r="I167" s="100">
        <f t="shared" si="36"/>
        <v>15379423.922557104</v>
      </c>
      <c r="J167" s="100">
        <f t="shared" si="30"/>
        <v>7240560.8324158946</v>
      </c>
      <c r="K167" s="101"/>
      <c r="AU167" s="102">
        <f t="shared" si="38"/>
        <v>126026.00956579749</v>
      </c>
      <c r="AV167" s="102">
        <f t="shared" si="31"/>
        <v>126026.00956579749</v>
      </c>
    </row>
    <row r="168" spans="1:48" s="3" customFormat="1" x14ac:dyDescent="0.25">
      <c r="A168" s="98">
        <f t="shared" si="32"/>
        <v>145</v>
      </c>
      <c r="B168" s="99">
        <f t="shared" si="28"/>
        <v>49008</v>
      </c>
      <c r="C168" s="100">
        <f t="shared" si="37"/>
        <v>7240560.8324158946</v>
      </c>
      <c r="D168" s="100">
        <f t="shared" si="29"/>
        <v>126026.00956579749</v>
      </c>
      <c r="E168" s="100">
        <f t="shared" si="33"/>
        <v>40165.025694732351</v>
      </c>
      <c r="F168" s="100">
        <f t="shared" si="34"/>
        <v>85860.983871065138</v>
      </c>
      <c r="G168" s="100"/>
      <c r="H168" s="100">
        <f t="shared" si="35"/>
        <v>2799604.1932788389</v>
      </c>
      <c r="I168" s="100">
        <f t="shared" si="36"/>
        <v>15465284.906428169</v>
      </c>
      <c r="J168" s="100">
        <f t="shared" si="30"/>
        <v>7200395.8067211621</v>
      </c>
      <c r="K168" s="101"/>
      <c r="AU168" s="102">
        <f t="shared" si="38"/>
        <v>126026.00956579749</v>
      </c>
      <c r="AV168" s="102">
        <f t="shared" si="31"/>
        <v>126026.00956579749</v>
      </c>
    </row>
    <row r="169" spans="1:48" s="3" customFormat="1" x14ac:dyDescent="0.25">
      <c r="A169" s="98">
        <f t="shared" si="32"/>
        <v>146</v>
      </c>
      <c r="B169" s="99">
        <f t="shared" si="28"/>
        <v>49039</v>
      </c>
      <c r="C169" s="100">
        <f t="shared" si="37"/>
        <v>7200395.8067211621</v>
      </c>
      <c r="D169" s="100">
        <f t="shared" si="29"/>
        <v>126026.00956579749</v>
      </c>
      <c r="E169" s="100">
        <f t="shared" si="33"/>
        <v>40641.315957762388</v>
      </c>
      <c r="F169" s="100">
        <f t="shared" si="34"/>
        <v>85384.693608035101</v>
      </c>
      <c r="G169" s="100"/>
      <c r="H169" s="100">
        <f t="shared" si="35"/>
        <v>2840245.5092366012</v>
      </c>
      <c r="I169" s="100">
        <f t="shared" si="36"/>
        <v>15550669.600036204</v>
      </c>
      <c r="J169" s="100">
        <f t="shared" si="30"/>
        <v>7159754.4907633997</v>
      </c>
      <c r="K169" s="101"/>
      <c r="AU169" s="102">
        <f t="shared" si="38"/>
        <v>126026.00956579749</v>
      </c>
      <c r="AV169" s="102">
        <f t="shared" si="31"/>
        <v>126026.00956579749</v>
      </c>
    </row>
    <row r="170" spans="1:48" s="3" customFormat="1" x14ac:dyDescent="0.25">
      <c r="A170" s="98">
        <f t="shared" si="32"/>
        <v>147</v>
      </c>
      <c r="B170" s="99">
        <f t="shared" si="28"/>
        <v>49069</v>
      </c>
      <c r="C170" s="100">
        <f t="shared" si="37"/>
        <v>7159754.4907633997</v>
      </c>
      <c r="D170" s="100">
        <f t="shared" si="29"/>
        <v>126026.00956579749</v>
      </c>
      <c r="E170" s="100">
        <f t="shared" si="33"/>
        <v>41123.254229494851</v>
      </c>
      <c r="F170" s="100">
        <f t="shared" si="34"/>
        <v>84902.755336302638</v>
      </c>
      <c r="G170" s="100"/>
      <c r="H170" s="100">
        <f t="shared" si="35"/>
        <v>2881368.763466096</v>
      </c>
      <c r="I170" s="100">
        <f t="shared" si="36"/>
        <v>15635572.355372507</v>
      </c>
      <c r="J170" s="100">
        <f t="shared" si="30"/>
        <v>7118631.2365339044</v>
      </c>
      <c r="K170" s="101"/>
      <c r="AU170" s="102">
        <f t="shared" si="38"/>
        <v>126026.00956579749</v>
      </c>
      <c r="AV170" s="102">
        <f t="shared" si="31"/>
        <v>126026.00956579749</v>
      </c>
    </row>
    <row r="171" spans="1:48" s="3" customFormat="1" x14ac:dyDescent="0.25">
      <c r="A171" s="98">
        <f t="shared" si="32"/>
        <v>148</v>
      </c>
      <c r="B171" s="99">
        <f t="shared" si="28"/>
        <v>49100</v>
      </c>
      <c r="C171" s="100">
        <f t="shared" si="37"/>
        <v>7118631.2365339044</v>
      </c>
      <c r="D171" s="100">
        <f t="shared" si="29"/>
        <v>126026.00956579749</v>
      </c>
      <c r="E171" s="100">
        <f t="shared" si="33"/>
        <v>41610.907485899617</v>
      </c>
      <c r="F171" s="100">
        <f t="shared" si="34"/>
        <v>84415.102079897872</v>
      </c>
      <c r="G171" s="100"/>
      <c r="H171" s="100">
        <f t="shared" si="35"/>
        <v>2922979.6709519955</v>
      </c>
      <c r="I171" s="100">
        <f t="shared" si="36"/>
        <v>15719987.457452405</v>
      </c>
      <c r="J171" s="100">
        <f t="shared" si="30"/>
        <v>7077020.3290480049</v>
      </c>
      <c r="K171" s="101"/>
      <c r="AU171" s="102">
        <f t="shared" si="38"/>
        <v>126026.00956579749</v>
      </c>
      <c r="AV171" s="102">
        <f t="shared" si="31"/>
        <v>126026.00956579749</v>
      </c>
    </row>
    <row r="172" spans="1:48" s="3" customFormat="1" x14ac:dyDescent="0.25">
      <c r="A172" s="98">
        <f t="shared" si="32"/>
        <v>149</v>
      </c>
      <c r="B172" s="99">
        <f t="shared" si="28"/>
        <v>49130</v>
      </c>
      <c r="C172" s="100">
        <f t="shared" si="37"/>
        <v>7077020.3290480049</v>
      </c>
      <c r="D172" s="100">
        <f t="shared" si="29"/>
        <v>126026.00956579749</v>
      </c>
      <c r="E172" s="100">
        <f t="shared" si="33"/>
        <v>42104.343497169917</v>
      </c>
      <c r="F172" s="100">
        <f t="shared" si="34"/>
        <v>83921.666068627572</v>
      </c>
      <c r="G172" s="100"/>
      <c r="H172" s="100">
        <f t="shared" si="35"/>
        <v>2965084.0144491657</v>
      </c>
      <c r="I172" s="100">
        <f t="shared" si="36"/>
        <v>15803909.123521034</v>
      </c>
      <c r="J172" s="100">
        <f t="shared" si="30"/>
        <v>7034915.9855508348</v>
      </c>
      <c r="K172" s="101"/>
      <c r="AU172" s="102">
        <f t="shared" si="38"/>
        <v>126026.00956579749</v>
      </c>
      <c r="AV172" s="102">
        <f t="shared" si="31"/>
        <v>126026.00956579749</v>
      </c>
    </row>
    <row r="173" spans="1:48" s="3" customFormat="1" x14ac:dyDescent="0.25">
      <c r="A173" s="98">
        <f t="shared" si="32"/>
        <v>150</v>
      </c>
      <c r="B173" s="99">
        <f t="shared" si="28"/>
        <v>49161</v>
      </c>
      <c r="C173" s="100">
        <f t="shared" si="37"/>
        <v>7034915.9855508348</v>
      </c>
      <c r="D173" s="100">
        <f t="shared" si="29"/>
        <v>126026.00956579749</v>
      </c>
      <c r="E173" s="100">
        <f t="shared" si="33"/>
        <v>42603.630837140518</v>
      </c>
      <c r="F173" s="100">
        <f t="shared" si="34"/>
        <v>83422.378728656971</v>
      </c>
      <c r="G173" s="100"/>
      <c r="H173" s="100">
        <f t="shared" si="35"/>
        <v>3007687.6452863063</v>
      </c>
      <c r="I173" s="100">
        <f t="shared" si="36"/>
        <v>15887331.50224969</v>
      </c>
      <c r="J173" s="100">
        <f t="shared" si="30"/>
        <v>6992312.3547136942</v>
      </c>
      <c r="K173" s="101"/>
      <c r="AU173" s="102">
        <f t="shared" si="38"/>
        <v>126026.00956579749</v>
      </c>
      <c r="AV173" s="102">
        <f t="shared" si="31"/>
        <v>126026.00956579749</v>
      </c>
    </row>
    <row r="174" spans="1:48" s="3" customFormat="1" x14ac:dyDescent="0.25">
      <c r="A174" s="98">
        <f t="shared" si="32"/>
        <v>151</v>
      </c>
      <c r="B174" s="99">
        <f t="shared" si="28"/>
        <v>49192</v>
      </c>
      <c r="C174" s="100">
        <f t="shared" si="37"/>
        <v>6992312.3547136942</v>
      </c>
      <c r="D174" s="100">
        <f t="shared" si="29"/>
        <v>126026.00956579749</v>
      </c>
      <c r="E174" s="100">
        <f t="shared" si="33"/>
        <v>43108.838892817614</v>
      </c>
      <c r="F174" s="100">
        <f t="shared" si="34"/>
        <v>82917.170672979875</v>
      </c>
      <c r="G174" s="100"/>
      <c r="H174" s="100">
        <f t="shared" si="35"/>
        <v>3050796.4841791238</v>
      </c>
      <c r="I174" s="100">
        <f t="shared" si="36"/>
        <v>15970248.672922669</v>
      </c>
      <c r="J174" s="100">
        <f t="shared" si="30"/>
        <v>6949203.5158208767</v>
      </c>
      <c r="K174" s="101"/>
      <c r="AU174" s="102">
        <f t="shared" si="38"/>
        <v>126026.00956579749</v>
      </c>
      <c r="AV174" s="102">
        <f t="shared" si="31"/>
        <v>126026.00956579749</v>
      </c>
    </row>
    <row r="175" spans="1:48" s="3" customFormat="1" x14ac:dyDescent="0.25">
      <c r="A175" s="98">
        <f t="shared" si="32"/>
        <v>152</v>
      </c>
      <c r="B175" s="99">
        <f t="shared" si="28"/>
        <v>49222</v>
      </c>
      <c r="C175" s="100">
        <f t="shared" si="37"/>
        <v>6949203.5158208767</v>
      </c>
      <c r="D175" s="100">
        <f t="shared" si="29"/>
        <v>126026.00956579749</v>
      </c>
      <c r="E175" s="100">
        <f t="shared" si="33"/>
        <v>43620.037874021611</v>
      </c>
      <c r="F175" s="100">
        <f t="shared" si="34"/>
        <v>82405.971691775878</v>
      </c>
      <c r="G175" s="100"/>
      <c r="H175" s="100">
        <f t="shared" si="35"/>
        <v>3094416.5220531453</v>
      </c>
      <c r="I175" s="100">
        <f t="shared" si="36"/>
        <v>16052654.644614445</v>
      </c>
      <c r="J175" s="100">
        <f t="shared" si="30"/>
        <v>6905583.4779468551</v>
      </c>
      <c r="K175" s="101"/>
      <c r="AU175" s="102">
        <f t="shared" si="38"/>
        <v>126026.00956579749</v>
      </c>
      <c r="AV175" s="102">
        <f t="shared" si="31"/>
        <v>126026.00956579749</v>
      </c>
    </row>
    <row r="176" spans="1:48" s="3" customFormat="1" x14ac:dyDescent="0.25">
      <c r="A176" s="98">
        <f t="shared" si="32"/>
        <v>153</v>
      </c>
      <c r="B176" s="99">
        <f t="shared" si="28"/>
        <v>49253</v>
      </c>
      <c r="C176" s="100">
        <f t="shared" si="37"/>
        <v>6905583.4779468551</v>
      </c>
      <c r="D176" s="100">
        <f t="shared" si="29"/>
        <v>126026.00956579749</v>
      </c>
      <c r="E176" s="100">
        <f t="shared" si="33"/>
        <v>44137.298823144374</v>
      </c>
      <c r="F176" s="100">
        <f t="shared" si="34"/>
        <v>81888.710742653115</v>
      </c>
      <c r="G176" s="100"/>
      <c r="H176" s="100">
        <f t="shared" si="35"/>
        <v>3138553.8208762896</v>
      </c>
      <c r="I176" s="100">
        <f t="shared" si="36"/>
        <v>16134543.355357097</v>
      </c>
      <c r="J176" s="100">
        <f t="shared" si="30"/>
        <v>6861446.1791237108</v>
      </c>
      <c r="K176" s="101"/>
      <c r="AU176" s="102">
        <f t="shared" si="38"/>
        <v>126026.00956579749</v>
      </c>
      <c r="AV176" s="102">
        <f t="shared" si="31"/>
        <v>126026.00956579749</v>
      </c>
    </row>
    <row r="177" spans="1:48" s="3" customFormat="1" x14ac:dyDescent="0.25">
      <c r="A177" s="98">
        <f t="shared" si="32"/>
        <v>154</v>
      </c>
      <c r="B177" s="99">
        <f t="shared" si="28"/>
        <v>49283</v>
      </c>
      <c r="C177" s="100">
        <f t="shared" si="37"/>
        <v>6861446.1791237108</v>
      </c>
      <c r="D177" s="100">
        <f t="shared" si="29"/>
        <v>126026.00956579749</v>
      </c>
      <c r="E177" s="100">
        <f t="shared" si="33"/>
        <v>44660.693625022162</v>
      </c>
      <c r="F177" s="100">
        <f t="shared" si="34"/>
        <v>81365.315940775326</v>
      </c>
      <c r="G177" s="100"/>
      <c r="H177" s="100">
        <f t="shared" si="35"/>
        <v>3183214.5145013118</v>
      </c>
      <c r="I177" s="100">
        <f t="shared" si="36"/>
        <v>16215908.671297872</v>
      </c>
      <c r="J177" s="100">
        <f t="shared" si="30"/>
        <v>6816785.4854986891</v>
      </c>
      <c r="K177" s="101"/>
      <c r="AU177" s="102">
        <f t="shared" si="38"/>
        <v>126026.00956579749</v>
      </c>
      <c r="AV177" s="102">
        <f t="shared" si="31"/>
        <v>126026.00956579749</v>
      </c>
    </row>
    <row r="178" spans="1:48" s="3" customFormat="1" x14ac:dyDescent="0.25">
      <c r="A178" s="98">
        <f t="shared" si="32"/>
        <v>155</v>
      </c>
      <c r="B178" s="99">
        <f t="shared" si="28"/>
        <v>49314</v>
      </c>
      <c r="C178" s="100">
        <f t="shared" si="37"/>
        <v>6816785.4854986891</v>
      </c>
      <c r="D178" s="100">
        <f t="shared" si="29"/>
        <v>126026.00956579749</v>
      </c>
      <c r="E178" s="100">
        <f t="shared" si="33"/>
        <v>45190.295016925535</v>
      </c>
      <c r="F178" s="100">
        <f t="shared" si="34"/>
        <v>80835.714548871954</v>
      </c>
      <c r="G178" s="100"/>
      <c r="H178" s="100">
        <f t="shared" si="35"/>
        <v>3228404.8095182371</v>
      </c>
      <c r="I178" s="100">
        <f t="shared" si="36"/>
        <v>16296744.385846745</v>
      </c>
      <c r="J178" s="100">
        <f t="shared" si="30"/>
        <v>6771595.1904817633</v>
      </c>
      <c r="K178" s="101"/>
      <c r="AU178" s="102">
        <f t="shared" si="38"/>
        <v>126026.00956579749</v>
      </c>
      <c r="AV178" s="102">
        <f t="shared" si="31"/>
        <v>126026.00956579749</v>
      </c>
    </row>
    <row r="179" spans="1:48" s="3" customFormat="1" x14ac:dyDescent="0.25">
      <c r="A179" s="98">
        <f t="shared" si="32"/>
        <v>156</v>
      </c>
      <c r="B179" s="99">
        <f t="shared" si="28"/>
        <v>49345</v>
      </c>
      <c r="C179" s="100">
        <f t="shared" si="37"/>
        <v>6771595.1904817633</v>
      </c>
      <c r="D179" s="100">
        <f t="shared" si="29"/>
        <v>126026.00956579749</v>
      </c>
      <c r="E179" s="100">
        <f t="shared" si="33"/>
        <v>45726.176598667924</v>
      </c>
      <c r="F179" s="100">
        <f t="shared" si="34"/>
        <v>80299.832967129565</v>
      </c>
      <c r="G179" s="100"/>
      <c r="H179" s="100">
        <f t="shared" si="35"/>
        <v>3274130.9861169052</v>
      </c>
      <c r="I179" s="100">
        <f t="shared" si="36"/>
        <v>16377044.218813876</v>
      </c>
      <c r="J179" s="100">
        <f t="shared" si="30"/>
        <v>6725869.0138830952</v>
      </c>
      <c r="K179" s="101"/>
      <c r="AU179" s="102">
        <f t="shared" si="38"/>
        <v>126026.00956579749</v>
      </c>
      <c r="AV179" s="102">
        <f t="shared" si="31"/>
        <v>126026.00956579749</v>
      </c>
    </row>
    <row r="180" spans="1:48" s="3" customFormat="1" x14ac:dyDescent="0.25">
      <c r="A180" s="98">
        <f t="shared" si="32"/>
        <v>157</v>
      </c>
      <c r="B180" s="99">
        <f t="shared" si="28"/>
        <v>49373</v>
      </c>
      <c r="C180" s="100">
        <f t="shared" si="37"/>
        <v>6725869.0138830952</v>
      </c>
      <c r="D180" s="100">
        <f t="shared" si="29"/>
        <v>126026.00956579749</v>
      </c>
      <c r="E180" s="100">
        <f t="shared" si="33"/>
        <v>46268.412842833801</v>
      </c>
      <c r="F180" s="100">
        <f t="shared" si="34"/>
        <v>79757.596722963688</v>
      </c>
      <c r="G180" s="100"/>
      <c r="H180" s="100">
        <f t="shared" si="35"/>
        <v>3320399.3989597391</v>
      </c>
      <c r="I180" s="100">
        <f t="shared" si="36"/>
        <v>16456801.81553684</v>
      </c>
      <c r="J180" s="100">
        <f t="shared" si="30"/>
        <v>6679600.6010402618</v>
      </c>
      <c r="K180" s="101"/>
      <c r="AU180" s="102">
        <f t="shared" si="38"/>
        <v>126026.00956579749</v>
      </c>
      <c r="AV180" s="102">
        <f t="shared" si="31"/>
        <v>126026.00956579749</v>
      </c>
    </row>
    <row r="181" spans="1:48" s="3" customFormat="1" x14ac:dyDescent="0.25">
      <c r="A181" s="98">
        <f t="shared" si="32"/>
        <v>158</v>
      </c>
      <c r="B181" s="99">
        <f t="shared" si="28"/>
        <v>49404</v>
      </c>
      <c r="C181" s="100">
        <f t="shared" si="37"/>
        <v>6679600.6010402618</v>
      </c>
      <c r="D181" s="100">
        <f t="shared" si="29"/>
        <v>126026.00956579749</v>
      </c>
      <c r="E181" s="100">
        <f t="shared" si="33"/>
        <v>46817.079105128403</v>
      </c>
      <c r="F181" s="100">
        <f t="shared" si="34"/>
        <v>79208.930460669086</v>
      </c>
      <c r="G181" s="100"/>
      <c r="H181" s="100">
        <f t="shared" si="35"/>
        <v>3367216.4780648677</v>
      </c>
      <c r="I181" s="100">
        <f t="shared" si="36"/>
        <v>16536010.745997509</v>
      </c>
      <c r="J181" s="100">
        <f t="shared" si="30"/>
        <v>6632783.5219351333</v>
      </c>
      <c r="K181" s="101"/>
      <c r="AU181" s="102">
        <f t="shared" si="38"/>
        <v>126026.00956579749</v>
      </c>
      <c r="AV181" s="102">
        <f t="shared" si="31"/>
        <v>126026.00956579749</v>
      </c>
    </row>
    <row r="182" spans="1:48" s="3" customFormat="1" x14ac:dyDescent="0.25">
      <c r="A182" s="98">
        <f t="shared" si="32"/>
        <v>159</v>
      </c>
      <c r="B182" s="99">
        <f t="shared" si="28"/>
        <v>49434</v>
      </c>
      <c r="C182" s="100">
        <f t="shared" si="37"/>
        <v>6632783.5219351333</v>
      </c>
      <c r="D182" s="100">
        <f t="shared" si="29"/>
        <v>126026.00956579749</v>
      </c>
      <c r="E182" s="100">
        <f t="shared" si="33"/>
        <v>47372.251634850036</v>
      </c>
      <c r="F182" s="100">
        <f t="shared" si="34"/>
        <v>78653.757930947453</v>
      </c>
      <c r="G182" s="100"/>
      <c r="H182" s="100">
        <f t="shared" si="35"/>
        <v>3414588.7296997178</v>
      </c>
      <c r="I182" s="100">
        <f t="shared" si="36"/>
        <v>16614664.503928456</v>
      </c>
      <c r="J182" s="100">
        <f t="shared" si="30"/>
        <v>6585411.2703002831</v>
      </c>
      <c r="K182" s="101"/>
      <c r="AU182" s="102">
        <f t="shared" si="38"/>
        <v>126026.00956579749</v>
      </c>
      <c r="AV182" s="102">
        <f t="shared" si="31"/>
        <v>126026.00956579749</v>
      </c>
    </row>
    <row r="183" spans="1:48" s="3" customFormat="1" x14ac:dyDescent="0.25">
      <c r="A183" s="98">
        <f t="shared" si="32"/>
        <v>160</v>
      </c>
      <c r="B183" s="99">
        <f t="shared" si="28"/>
        <v>49465</v>
      </c>
      <c r="C183" s="100">
        <f t="shared" si="37"/>
        <v>6585411.2703002831</v>
      </c>
      <c r="D183" s="100">
        <f t="shared" si="29"/>
        <v>126026.00956579749</v>
      </c>
      <c r="E183" s="100">
        <f t="shared" si="33"/>
        <v>47934.007585486645</v>
      </c>
      <c r="F183" s="100">
        <f t="shared" si="34"/>
        <v>78092.001980310844</v>
      </c>
      <c r="G183" s="100"/>
      <c r="H183" s="100">
        <f t="shared" si="35"/>
        <v>3462522.7372852047</v>
      </c>
      <c r="I183" s="100">
        <f t="shared" si="36"/>
        <v>16692756.505908767</v>
      </c>
      <c r="J183" s="100">
        <f t="shared" si="30"/>
        <v>6537477.2627147967</v>
      </c>
      <c r="K183" s="101"/>
      <c r="AU183" s="102">
        <f t="shared" si="38"/>
        <v>126026.00956579749</v>
      </c>
      <c r="AV183" s="102">
        <f t="shared" si="31"/>
        <v>126026.00956579749</v>
      </c>
    </row>
    <row r="184" spans="1:48" s="3" customFormat="1" x14ac:dyDescent="0.25">
      <c r="A184" s="98">
        <f t="shared" si="32"/>
        <v>161</v>
      </c>
      <c r="B184" s="99">
        <f t="shared" si="28"/>
        <v>49495</v>
      </c>
      <c r="C184" s="100">
        <f t="shared" si="37"/>
        <v>6537477.2627147967</v>
      </c>
      <c r="D184" s="100">
        <f t="shared" si="29"/>
        <v>126026.00956579749</v>
      </c>
      <c r="E184" s="100">
        <f t="shared" si="33"/>
        <v>48502.425025437871</v>
      </c>
      <c r="F184" s="100">
        <f t="shared" si="34"/>
        <v>77523.584540359618</v>
      </c>
      <c r="G184" s="100"/>
      <c r="H184" s="100">
        <f t="shared" si="35"/>
        <v>3511025.1623106427</v>
      </c>
      <c r="I184" s="100">
        <f t="shared" si="36"/>
        <v>16770280.090449126</v>
      </c>
      <c r="J184" s="100">
        <f t="shared" si="30"/>
        <v>6488974.8376893587</v>
      </c>
      <c r="K184" s="101"/>
      <c r="AU184" s="102">
        <f t="shared" si="38"/>
        <v>126026.00956579749</v>
      </c>
      <c r="AV184" s="102">
        <f t="shared" si="31"/>
        <v>126026.00956579749</v>
      </c>
    </row>
    <row r="185" spans="1:48" s="3" customFormat="1" x14ac:dyDescent="0.25">
      <c r="A185" s="98">
        <f t="shared" si="32"/>
        <v>162</v>
      </c>
      <c r="B185" s="99">
        <f t="shared" si="28"/>
        <v>49526</v>
      </c>
      <c r="C185" s="100">
        <f t="shared" si="37"/>
        <v>6488974.8376893587</v>
      </c>
      <c r="D185" s="100">
        <f t="shared" si="29"/>
        <v>126026.00956579749</v>
      </c>
      <c r="E185" s="100">
        <f t="shared" si="33"/>
        <v>49077.58294886451</v>
      </c>
      <c r="F185" s="100">
        <f t="shared" si="34"/>
        <v>76948.426616932979</v>
      </c>
      <c r="G185" s="100"/>
      <c r="H185" s="100">
        <f t="shared" si="35"/>
        <v>3560102.7452595071</v>
      </c>
      <c r="I185" s="100">
        <f t="shared" si="36"/>
        <v>16847228.517066058</v>
      </c>
      <c r="J185" s="100">
        <f t="shared" si="30"/>
        <v>6439897.2547404943</v>
      </c>
      <c r="K185" s="101"/>
      <c r="AU185" s="102">
        <f t="shared" si="38"/>
        <v>126026.00956579749</v>
      </c>
      <c r="AV185" s="102">
        <f t="shared" si="31"/>
        <v>126026.00956579749</v>
      </c>
    </row>
    <row r="186" spans="1:48" s="3" customFormat="1" x14ac:dyDescent="0.25">
      <c r="A186" s="98">
        <f t="shared" si="32"/>
        <v>163</v>
      </c>
      <c r="B186" s="99">
        <f t="shared" si="28"/>
        <v>49557</v>
      </c>
      <c r="C186" s="100">
        <f t="shared" si="37"/>
        <v>6439897.2547404943</v>
      </c>
      <c r="D186" s="100">
        <f t="shared" si="29"/>
        <v>126026.00956579749</v>
      </c>
      <c r="E186" s="100">
        <f t="shared" si="33"/>
        <v>49659.561286666474</v>
      </c>
      <c r="F186" s="100">
        <f t="shared" si="34"/>
        <v>76366.448279131015</v>
      </c>
      <c r="G186" s="100"/>
      <c r="H186" s="100">
        <f t="shared" si="35"/>
        <v>3609762.3065461735</v>
      </c>
      <c r="I186" s="100">
        <f t="shared" si="36"/>
        <v>16923594.965345189</v>
      </c>
      <c r="J186" s="100">
        <f t="shared" si="30"/>
        <v>6390237.6934538279</v>
      </c>
      <c r="K186" s="101"/>
      <c r="AU186" s="102">
        <f t="shared" si="38"/>
        <v>126026.00956579749</v>
      </c>
      <c r="AV186" s="102">
        <f t="shared" si="31"/>
        <v>126026.00956579749</v>
      </c>
    </row>
    <row r="187" spans="1:48" s="3" customFormat="1" x14ac:dyDescent="0.25">
      <c r="A187" s="98">
        <f t="shared" si="32"/>
        <v>164</v>
      </c>
      <c r="B187" s="99">
        <f t="shared" si="28"/>
        <v>49587</v>
      </c>
      <c r="C187" s="100">
        <f t="shared" si="37"/>
        <v>6390237.6934538279</v>
      </c>
      <c r="D187" s="100">
        <f t="shared" si="29"/>
        <v>126026.00956579749</v>
      </c>
      <c r="E187" s="100">
        <f t="shared" si="33"/>
        <v>50248.440917590851</v>
      </c>
      <c r="F187" s="100">
        <f t="shared" si="34"/>
        <v>75777.568648206638</v>
      </c>
      <c r="G187" s="100"/>
      <c r="H187" s="100">
        <f t="shared" si="35"/>
        <v>3660010.7474637642</v>
      </c>
      <c r="I187" s="100">
        <f t="shared" si="36"/>
        <v>16999372.533993397</v>
      </c>
      <c r="J187" s="100">
        <f t="shared" si="30"/>
        <v>6339989.2525362372</v>
      </c>
      <c r="K187" s="101"/>
      <c r="AU187" s="102">
        <f t="shared" si="38"/>
        <v>126026.00956579749</v>
      </c>
      <c r="AV187" s="102">
        <f t="shared" si="31"/>
        <v>126026.00956579749</v>
      </c>
    </row>
    <row r="188" spans="1:48" s="3" customFormat="1" x14ac:dyDescent="0.25">
      <c r="A188" s="98">
        <f t="shared" si="32"/>
        <v>165</v>
      </c>
      <c r="B188" s="99">
        <f t="shared" si="28"/>
        <v>49618</v>
      </c>
      <c r="C188" s="100">
        <f t="shared" si="37"/>
        <v>6339989.2525362372</v>
      </c>
      <c r="D188" s="100">
        <f t="shared" si="29"/>
        <v>126026.00956579749</v>
      </c>
      <c r="E188" s="100">
        <f t="shared" si="33"/>
        <v>50844.303679471952</v>
      </c>
      <c r="F188" s="100">
        <f t="shared" si="34"/>
        <v>75181.705886325537</v>
      </c>
      <c r="G188" s="100"/>
      <c r="H188" s="100">
        <f t="shared" si="35"/>
        <v>3710855.051143236</v>
      </c>
      <c r="I188" s="100">
        <f t="shared" si="36"/>
        <v>17074554.239879724</v>
      </c>
      <c r="J188" s="100">
        <f t="shared" si="30"/>
        <v>6289144.9488567654</v>
      </c>
      <c r="K188" s="101"/>
      <c r="AU188" s="102">
        <f t="shared" si="38"/>
        <v>126026.00956579749</v>
      </c>
      <c r="AV188" s="102">
        <f t="shared" si="31"/>
        <v>126026.00956579749</v>
      </c>
    </row>
    <row r="189" spans="1:48" s="3" customFormat="1" x14ac:dyDescent="0.25">
      <c r="A189" s="98">
        <f t="shared" si="32"/>
        <v>166</v>
      </c>
      <c r="B189" s="99">
        <f t="shared" si="28"/>
        <v>49648</v>
      </c>
      <c r="C189" s="100">
        <f t="shared" si="37"/>
        <v>6289144.9488567654</v>
      </c>
      <c r="D189" s="100">
        <f t="shared" si="29"/>
        <v>126026.00956579749</v>
      </c>
      <c r="E189" s="100">
        <f t="shared" si="33"/>
        <v>51447.232380604357</v>
      </c>
      <c r="F189" s="100">
        <f t="shared" si="34"/>
        <v>74578.777185193132</v>
      </c>
      <c r="G189" s="100"/>
      <c r="H189" s="100">
        <f t="shared" si="35"/>
        <v>3762302.2835238404</v>
      </c>
      <c r="I189" s="100">
        <f t="shared" si="36"/>
        <v>17149133.017064918</v>
      </c>
      <c r="J189" s="100">
        <f t="shared" si="30"/>
        <v>6237697.716476161</v>
      </c>
      <c r="K189" s="101"/>
      <c r="AU189" s="102">
        <f t="shared" si="38"/>
        <v>126026.00956579749</v>
      </c>
      <c r="AV189" s="102">
        <f t="shared" si="31"/>
        <v>126026.00956579749</v>
      </c>
    </row>
    <row r="190" spans="1:48" s="3" customFormat="1" x14ac:dyDescent="0.25">
      <c r="A190" s="98">
        <f t="shared" si="32"/>
        <v>167</v>
      </c>
      <c r="B190" s="99">
        <f t="shared" si="28"/>
        <v>49679</v>
      </c>
      <c r="C190" s="100">
        <f t="shared" si="37"/>
        <v>6237697.716476161</v>
      </c>
      <c r="D190" s="100">
        <f t="shared" si="29"/>
        <v>126026.00956579749</v>
      </c>
      <c r="E190" s="100">
        <f t="shared" si="33"/>
        <v>52057.310811251024</v>
      </c>
      <c r="F190" s="100">
        <f t="shared" si="34"/>
        <v>73968.698754546465</v>
      </c>
      <c r="G190" s="100"/>
      <c r="H190" s="100">
        <f t="shared" si="35"/>
        <v>3814359.5943350913</v>
      </c>
      <c r="I190" s="100">
        <f t="shared" si="36"/>
        <v>17223101.715819463</v>
      </c>
      <c r="J190" s="100">
        <f t="shared" si="30"/>
        <v>6185640.4056649096</v>
      </c>
      <c r="K190" s="101"/>
      <c r="AU190" s="102">
        <f t="shared" si="38"/>
        <v>126026.00956579749</v>
      </c>
      <c r="AV190" s="102">
        <f t="shared" si="31"/>
        <v>126026.00956579749</v>
      </c>
    </row>
    <row r="191" spans="1:48" s="3" customFormat="1" x14ac:dyDescent="0.25">
      <c r="A191" s="98">
        <f t="shared" si="32"/>
        <v>168</v>
      </c>
      <c r="B191" s="99">
        <f t="shared" si="28"/>
        <v>49710</v>
      </c>
      <c r="C191" s="100">
        <f t="shared" si="37"/>
        <v>6185640.4056649096</v>
      </c>
      <c r="D191" s="100">
        <f t="shared" si="29"/>
        <v>126026.00956579749</v>
      </c>
      <c r="E191" s="100">
        <f t="shared" si="33"/>
        <v>52674.623755287772</v>
      </c>
      <c r="F191" s="100">
        <f t="shared" si="34"/>
        <v>73351.385810509717</v>
      </c>
      <c r="G191" s="100"/>
      <c r="H191" s="100">
        <f t="shared" si="35"/>
        <v>3867034.2180903791</v>
      </c>
      <c r="I191" s="100">
        <f t="shared" si="36"/>
        <v>17296453.101629972</v>
      </c>
      <c r="J191" s="100">
        <f t="shared" si="30"/>
        <v>6132965.7819096223</v>
      </c>
      <c r="K191" s="101"/>
      <c r="AU191" s="102">
        <f t="shared" si="38"/>
        <v>126026.00956579749</v>
      </c>
      <c r="AV191" s="102">
        <f t="shared" si="31"/>
        <v>126026.00956579749</v>
      </c>
    </row>
    <row r="192" spans="1:48" s="3" customFormat="1" x14ac:dyDescent="0.25">
      <c r="A192" s="98">
        <f t="shared" si="32"/>
        <v>169</v>
      </c>
      <c r="B192" s="99">
        <f t="shared" si="28"/>
        <v>49739</v>
      </c>
      <c r="C192" s="100">
        <f t="shared" si="37"/>
        <v>6132965.7819096223</v>
      </c>
      <c r="D192" s="100">
        <f t="shared" si="29"/>
        <v>126026.00956579749</v>
      </c>
      <c r="E192" s="100">
        <f t="shared" si="33"/>
        <v>53299.257001985898</v>
      </c>
      <c r="F192" s="100">
        <f t="shared" si="34"/>
        <v>72726.752563811591</v>
      </c>
      <c r="G192" s="100"/>
      <c r="H192" s="100">
        <f t="shared" si="35"/>
        <v>3920333.4750923649</v>
      </c>
      <c r="I192" s="100">
        <f t="shared" si="36"/>
        <v>17369179.854193784</v>
      </c>
      <c r="J192" s="100">
        <f t="shared" si="30"/>
        <v>6079666.5249076365</v>
      </c>
      <c r="K192" s="101"/>
      <c r="AU192" s="102">
        <f t="shared" si="38"/>
        <v>126026.00956579749</v>
      </c>
      <c r="AV192" s="102">
        <f t="shared" si="31"/>
        <v>126026.00956579749</v>
      </c>
    </row>
    <row r="193" spans="1:48" s="3" customFormat="1" x14ac:dyDescent="0.25">
      <c r="A193" s="98">
        <f t="shared" si="32"/>
        <v>170</v>
      </c>
      <c r="B193" s="99">
        <f t="shared" si="28"/>
        <v>49770</v>
      </c>
      <c r="C193" s="100">
        <f t="shared" si="37"/>
        <v>6079666.5249076365</v>
      </c>
      <c r="D193" s="100">
        <f t="shared" si="29"/>
        <v>126026.00956579749</v>
      </c>
      <c r="E193" s="100">
        <f t="shared" si="33"/>
        <v>53931.29735793444</v>
      </c>
      <c r="F193" s="100">
        <f t="shared" si="34"/>
        <v>72094.712207863049</v>
      </c>
      <c r="G193" s="100"/>
      <c r="H193" s="100">
        <f t="shared" si="35"/>
        <v>3974264.7724502995</v>
      </c>
      <c r="I193" s="100">
        <f t="shared" si="36"/>
        <v>17441274.566401646</v>
      </c>
      <c r="J193" s="100">
        <f t="shared" si="30"/>
        <v>6025735.2275497019</v>
      </c>
      <c r="K193" s="101"/>
      <c r="AU193" s="102">
        <f t="shared" si="38"/>
        <v>126026.00956579749</v>
      </c>
      <c r="AV193" s="102">
        <f t="shared" si="31"/>
        <v>126026.00956579749</v>
      </c>
    </row>
    <row r="194" spans="1:48" s="3" customFormat="1" x14ac:dyDescent="0.25">
      <c r="A194" s="98">
        <f t="shared" si="32"/>
        <v>171</v>
      </c>
      <c r="B194" s="99">
        <f t="shared" si="28"/>
        <v>49800</v>
      </c>
      <c r="C194" s="100">
        <f t="shared" si="37"/>
        <v>6025735.2275497019</v>
      </c>
      <c r="D194" s="100">
        <f t="shared" si="29"/>
        <v>126026.00956579749</v>
      </c>
      <c r="E194" s="100">
        <f t="shared" si="33"/>
        <v>54570.832659103951</v>
      </c>
      <c r="F194" s="100">
        <f t="shared" si="34"/>
        <v>71455.176906693538</v>
      </c>
      <c r="G194" s="100"/>
      <c r="H194" s="100">
        <f t="shared" si="35"/>
        <v>4028835.6051094034</v>
      </c>
      <c r="I194" s="100">
        <f t="shared" si="36"/>
        <v>17512729.743308339</v>
      </c>
      <c r="J194" s="100">
        <f t="shared" si="30"/>
        <v>5971164.394890598</v>
      </c>
      <c r="K194" s="101"/>
      <c r="AU194" s="102">
        <f t="shared" si="38"/>
        <v>126026.00956579749</v>
      </c>
      <c r="AV194" s="102">
        <f t="shared" si="31"/>
        <v>126026.00956579749</v>
      </c>
    </row>
    <row r="195" spans="1:48" s="3" customFormat="1" x14ac:dyDescent="0.25">
      <c r="A195" s="98">
        <f t="shared" si="32"/>
        <v>172</v>
      </c>
      <c r="B195" s="99">
        <f t="shared" si="28"/>
        <v>49831</v>
      </c>
      <c r="C195" s="100">
        <f t="shared" si="37"/>
        <v>5971164.394890598</v>
      </c>
      <c r="D195" s="100">
        <f t="shared" si="29"/>
        <v>126026.00956579749</v>
      </c>
      <c r="E195" s="100">
        <f t="shared" si="33"/>
        <v>55217.951783053155</v>
      </c>
      <c r="F195" s="100">
        <f t="shared" si="34"/>
        <v>70808.057782744334</v>
      </c>
      <c r="G195" s="100"/>
      <c r="H195" s="100">
        <f t="shared" si="35"/>
        <v>4084053.5568924565</v>
      </c>
      <c r="I195" s="100">
        <f t="shared" si="36"/>
        <v>17583537.801091082</v>
      </c>
      <c r="J195" s="100">
        <f t="shared" si="30"/>
        <v>5915946.4431075444</v>
      </c>
      <c r="K195" s="101"/>
      <c r="AU195" s="102">
        <f t="shared" si="38"/>
        <v>126026.00956579749</v>
      </c>
      <c r="AV195" s="102">
        <f t="shared" si="31"/>
        <v>126026.00956579749</v>
      </c>
    </row>
    <row r="196" spans="1:48" s="3" customFormat="1" x14ac:dyDescent="0.25">
      <c r="A196" s="98">
        <f t="shared" si="32"/>
        <v>173</v>
      </c>
      <c r="B196" s="99">
        <f t="shared" si="28"/>
        <v>49861</v>
      </c>
      <c r="C196" s="100">
        <f t="shared" si="37"/>
        <v>5915946.4431075444</v>
      </c>
      <c r="D196" s="100">
        <f t="shared" si="29"/>
        <v>126026.00956579749</v>
      </c>
      <c r="E196" s="100">
        <f t="shared" si="33"/>
        <v>55872.744661280536</v>
      </c>
      <c r="F196" s="100">
        <f t="shared" si="34"/>
        <v>70153.264904516953</v>
      </c>
      <c r="G196" s="100"/>
      <c r="H196" s="100">
        <f t="shared" si="35"/>
        <v>4139926.3015537369</v>
      </c>
      <c r="I196" s="100">
        <f t="shared" si="36"/>
        <v>17653691.0659956</v>
      </c>
      <c r="J196" s="100">
        <f t="shared" si="30"/>
        <v>5860073.6984462636</v>
      </c>
      <c r="K196" s="101"/>
      <c r="AU196" s="102">
        <f t="shared" si="38"/>
        <v>126026.00956579749</v>
      </c>
      <c r="AV196" s="102">
        <f t="shared" si="31"/>
        <v>126026.00956579749</v>
      </c>
    </row>
    <row r="197" spans="1:48" s="3" customFormat="1" x14ac:dyDescent="0.25">
      <c r="A197" s="98">
        <f t="shared" si="32"/>
        <v>174</v>
      </c>
      <c r="B197" s="99">
        <f t="shared" si="28"/>
        <v>49892</v>
      </c>
      <c r="C197" s="100">
        <f t="shared" si="37"/>
        <v>5860073.6984462636</v>
      </c>
      <c r="D197" s="100">
        <f t="shared" si="29"/>
        <v>126026.00956579749</v>
      </c>
      <c r="E197" s="100">
        <f t="shared" si="33"/>
        <v>56535.302291722226</v>
      </c>
      <c r="F197" s="100">
        <f t="shared" si="34"/>
        <v>69490.707274075263</v>
      </c>
      <c r="G197" s="100"/>
      <c r="H197" s="100">
        <f t="shared" si="35"/>
        <v>4196461.6038454594</v>
      </c>
      <c r="I197" s="100">
        <f t="shared" si="36"/>
        <v>17723181.773269676</v>
      </c>
      <c r="J197" s="100">
        <f t="shared" si="30"/>
        <v>5803538.3961545415</v>
      </c>
      <c r="K197" s="101"/>
      <c r="AU197" s="102">
        <f t="shared" si="38"/>
        <v>126026.00956579749</v>
      </c>
      <c r="AV197" s="102">
        <f t="shared" si="31"/>
        <v>126026.00956579749</v>
      </c>
    </row>
    <row r="198" spans="1:48" s="3" customFormat="1" x14ac:dyDescent="0.25">
      <c r="A198" s="98">
        <f t="shared" si="32"/>
        <v>175</v>
      </c>
      <c r="B198" s="99">
        <f t="shared" si="28"/>
        <v>49923</v>
      </c>
      <c r="C198" s="100">
        <f t="shared" si="37"/>
        <v>5803538.3961545415</v>
      </c>
      <c r="D198" s="100">
        <f t="shared" si="29"/>
        <v>126026.00956579749</v>
      </c>
      <c r="E198" s="100">
        <f t="shared" si="33"/>
        <v>57205.716751398228</v>
      </c>
      <c r="F198" s="100">
        <f t="shared" si="34"/>
        <v>68820.292814399261</v>
      </c>
      <c r="G198" s="100"/>
      <c r="H198" s="100">
        <f t="shared" si="35"/>
        <v>4253667.3205968579</v>
      </c>
      <c r="I198" s="100">
        <f t="shared" si="36"/>
        <v>17792002.066084076</v>
      </c>
      <c r="J198" s="100">
        <f t="shared" si="30"/>
        <v>5746332.679403143</v>
      </c>
      <c r="K198" s="101"/>
      <c r="AU198" s="102">
        <f t="shared" si="38"/>
        <v>126026.00956579749</v>
      </c>
      <c r="AV198" s="102">
        <f t="shared" si="31"/>
        <v>126026.00956579749</v>
      </c>
    </row>
    <row r="199" spans="1:48" s="3" customFormat="1" x14ac:dyDescent="0.25">
      <c r="A199" s="98">
        <f t="shared" si="32"/>
        <v>176</v>
      </c>
      <c r="B199" s="99">
        <f t="shared" si="28"/>
        <v>49953</v>
      </c>
      <c r="C199" s="100">
        <f t="shared" si="37"/>
        <v>5746332.679403143</v>
      </c>
      <c r="D199" s="100">
        <f t="shared" si="29"/>
        <v>126026.00956579749</v>
      </c>
      <c r="E199" s="100">
        <f t="shared" si="33"/>
        <v>57884.081209208569</v>
      </c>
      <c r="F199" s="100">
        <f t="shared" si="34"/>
        <v>68141.92835658892</v>
      </c>
      <c r="G199" s="100"/>
      <c r="H199" s="100">
        <f t="shared" si="35"/>
        <v>4311551.4018060667</v>
      </c>
      <c r="I199" s="100">
        <f t="shared" si="36"/>
        <v>17860143.994440664</v>
      </c>
      <c r="J199" s="100">
        <f t="shared" si="30"/>
        <v>5688448.5981939342</v>
      </c>
      <c r="K199" s="101"/>
      <c r="AU199" s="102">
        <f t="shared" si="38"/>
        <v>126026.00956579749</v>
      </c>
      <c r="AV199" s="102">
        <f t="shared" si="31"/>
        <v>126026.00956579749</v>
      </c>
    </row>
    <row r="200" spans="1:48" s="3" customFormat="1" x14ac:dyDescent="0.25">
      <c r="A200" s="98">
        <f t="shared" si="32"/>
        <v>177</v>
      </c>
      <c r="B200" s="99">
        <f t="shared" si="28"/>
        <v>49984</v>
      </c>
      <c r="C200" s="100">
        <f t="shared" si="37"/>
        <v>5688448.5981939342</v>
      </c>
      <c r="D200" s="100">
        <f t="shared" si="29"/>
        <v>126026.00956579749</v>
      </c>
      <c r="E200" s="100">
        <f t="shared" si="33"/>
        <v>58570.489938881088</v>
      </c>
      <c r="F200" s="100">
        <f t="shared" si="34"/>
        <v>67455.519626916401</v>
      </c>
      <c r="G200" s="100"/>
      <c r="H200" s="100">
        <f t="shared" si="35"/>
        <v>4370121.891744948</v>
      </c>
      <c r="I200" s="100">
        <f t="shared" si="36"/>
        <v>17927599.514067579</v>
      </c>
      <c r="J200" s="100">
        <f t="shared" si="30"/>
        <v>5629878.1082550529</v>
      </c>
      <c r="K200" s="101"/>
      <c r="AU200" s="102">
        <f t="shared" si="38"/>
        <v>126026.00956579749</v>
      </c>
      <c r="AV200" s="102">
        <f t="shared" si="31"/>
        <v>126026.00956579749</v>
      </c>
    </row>
    <row r="201" spans="1:48" s="3" customFormat="1" x14ac:dyDescent="0.25">
      <c r="A201" s="98">
        <f t="shared" si="32"/>
        <v>178</v>
      </c>
      <c r="B201" s="99">
        <f t="shared" si="28"/>
        <v>50014</v>
      </c>
      <c r="C201" s="100">
        <f t="shared" si="37"/>
        <v>5629878.1082550529</v>
      </c>
      <c r="D201" s="100">
        <f t="shared" si="29"/>
        <v>126026.00956579749</v>
      </c>
      <c r="E201" s="100">
        <f t="shared" si="33"/>
        <v>59265.038332073003</v>
      </c>
      <c r="F201" s="100">
        <f t="shared" si="34"/>
        <v>66760.971233724486</v>
      </c>
      <c r="G201" s="100"/>
      <c r="H201" s="100">
        <f t="shared" si="35"/>
        <v>4429386.930077021</v>
      </c>
      <c r="I201" s="100">
        <f t="shared" si="36"/>
        <v>17994360.485301305</v>
      </c>
      <c r="J201" s="100">
        <f t="shared" si="30"/>
        <v>5570613.0699229799</v>
      </c>
      <c r="K201" s="101"/>
      <c r="AU201" s="102">
        <f t="shared" si="38"/>
        <v>126026.00956579749</v>
      </c>
      <c r="AV201" s="102">
        <f t="shared" si="31"/>
        <v>126026.00956579749</v>
      </c>
    </row>
    <row r="202" spans="1:48" s="3" customFormat="1" x14ac:dyDescent="0.25">
      <c r="A202" s="98">
        <f t="shared" si="32"/>
        <v>179</v>
      </c>
      <c r="B202" s="99">
        <f t="shared" si="28"/>
        <v>50045</v>
      </c>
      <c r="C202" s="100">
        <f t="shared" si="37"/>
        <v>5570613.0699229799</v>
      </c>
      <c r="D202" s="100">
        <f t="shared" si="29"/>
        <v>126026.00956579749</v>
      </c>
      <c r="E202" s="100">
        <f t="shared" si="33"/>
        <v>59967.822911627489</v>
      </c>
      <c r="F202" s="100">
        <f t="shared" si="34"/>
        <v>66058.18665417</v>
      </c>
      <c r="G202" s="100"/>
      <c r="H202" s="100">
        <f t="shared" si="35"/>
        <v>4489354.7529886486</v>
      </c>
      <c r="I202" s="100">
        <f t="shared" si="36"/>
        <v>18060418.671955474</v>
      </c>
      <c r="J202" s="100">
        <f t="shared" si="30"/>
        <v>5510645.2470113523</v>
      </c>
      <c r="K202" s="101"/>
      <c r="AU202" s="102">
        <f t="shared" si="38"/>
        <v>126026.00956579749</v>
      </c>
      <c r="AV202" s="102">
        <f t="shared" si="31"/>
        <v>126026.00956579749</v>
      </c>
    </row>
    <row r="203" spans="1:48" s="3" customFormat="1" x14ac:dyDescent="0.25">
      <c r="A203" s="98">
        <f t="shared" si="32"/>
        <v>180</v>
      </c>
      <c r="B203" s="99">
        <f t="shared" si="28"/>
        <v>50076</v>
      </c>
      <c r="C203" s="100">
        <f t="shared" si="37"/>
        <v>5510645.2470113523</v>
      </c>
      <c r="D203" s="100">
        <f t="shared" si="29"/>
        <v>126026.00956579749</v>
      </c>
      <c r="E203" s="100">
        <f t="shared" si="33"/>
        <v>60678.94134498787</v>
      </c>
      <c r="F203" s="100">
        <f t="shared" si="34"/>
        <v>65347.068220809619</v>
      </c>
      <c r="G203" s="100"/>
      <c r="H203" s="100">
        <f t="shared" si="35"/>
        <v>4550033.6943336362</v>
      </c>
      <c r="I203" s="100">
        <f t="shared" si="36"/>
        <v>18125765.740176283</v>
      </c>
      <c r="J203" s="100">
        <f t="shared" si="30"/>
        <v>5449966.3056663647</v>
      </c>
      <c r="K203" s="101"/>
      <c r="AU203" s="102">
        <f t="shared" si="38"/>
        <v>126026.00956579749</v>
      </c>
      <c r="AV203" s="102">
        <f t="shared" si="31"/>
        <v>126026.00956579749</v>
      </c>
    </row>
    <row r="204" spans="1:48" s="3" customFormat="1" x14ac:dyDescent="0.25">
      <c r="A204" s="98">
        <f t="shared" si="32"/>
        <v>181</v>
      </c>
      <c r="B204" s="99">
        <f t="shared" si="28"/>
        <v>50104</v>
      </c>
      <c r="C204" s="100">
        <f t="shared" si="37"/>
        <v>5449966.3056663647</v>
      </c>
      <c r="D204" s="100">
        <f t="shared" si="29"/>
        <v>126026.00956579749</v>
      </c>
      <c r="E204" s="100">
        <f t="shared" si="33"/>
        <v>61398.492457770517</v>
      </c>
      <c r="F204" s="100">
        <f t="shared" si="34"/>
        <v>64627.517108026972</v>
      </c>
      <c r="G204" s="100"/>
      <c r="H204" s="100">
        <f t="shared" si="35"/>
        <v>4611432.1867914069</v>
      </c>
      <c r="I204" s="100">
        <f t="shared" si="36"/>
        <v>18190393.25728431</v>
      </c>
      <c r="J204" s="100">
        <f t="shared" si="30"/>
        <v>5388567.813208594</v>
      </c>
      <c r="K204" s="101"/>
      <c r="AU204" s="102">
        <f t="shared" si="38"/>
        <v>126026.00956579749</v>
      </c>
      <c r="AV204" s="102">
        <f t="shared" si="31"/>
        <v>126026.00956579749</v>
      </c>
    </row>
    <row r="205" spans="1:48" s="3" customFormat="1" x14ac:dyDescent="0.25">
      <c r="A205" s="98">
        <f t="shared" si="32"/>
        <v>182</v>
      </c>
      <c r="B205" s="99">
        <f t="shared" si="28"/>
        <v>50135</v>
      </c>
      <c r="C205" s="100">
        <f t="shared" si="37"/>
        <v>5388567.813208594</v>
      </c>
      <c r="D205" s="100">
        <f t="shared" si="29"/>
        <v>126026.00956579749</v>
      </c>
      <c r="E205" s="100">
        <f t="shared" si="33"/>
        <v>62126.576247498917</v>
      </c>
      <c r="F205" s="100">
        <f t="shared" si="34"/>
        <v>63899.433318298572</v>
      </c>
      <c r="G205" s="100"/>
      <c r="H205" s="100">
        <f t="shared" si="35"/>
        <v>4673558.7630389063</v>
      </c>
      <c r="I205" s="100">
        <f t="shared" si="36"/>
        <v>18254292.690602608</v>
      </c>
      <c r="J205" s="100">
        <f t="shared" si="30"/>
        <v>5326441.2369610947</v>
      </c>
      <c r="K205" s="101"/>
      <c r="AU205" s="102">
        <f t="shared" si="38"/>
        <v>126026.00956579749</v>
      </c>
      <c r="AV205" s="102">
        <f t="shared" si="31"/>
        <v>126026.00956579749</v>
      </c>
    </row>
    <row r="206" spans="1:48" s="3" customFormat="1" x14ac:dyDescent="0.25">
      <c r="A206" s="98">
        <f t="shared" si="32"/>
        <v>183</v>
      </c>
      <c r="B206" s="99">
        <f t="shared" si="28"/>
        <v>50165</v>
      </c>
      <c r="C206" s="100">
        <f t="shared" si="37"/>
        <v>5326441.2369610947</v>
      </c>
      <c r="D206" s="100">
        <f t="shared" si="29"/>
        <v>126026.00956579749</v>
      </c>
      <c r="E206" s="100">
        <f t="shared" si="33"/>
        <v>62863.293897500516</v>
      </c>
      <c r="F206" s="100">
        <f t="shared" si="34"/>
        <v>63162.715668296973</v>
      </c>
      <c r="G206" s="100"/>
      <c r="H206" s="100">
        <f t="shared" si="35"/>
        <v>4736422.0569364065</v>
      </c>
      <c r="I206" s="100">
        <f t="shared" si="36"/>
        <v>18317455.406270906</v>
      </c>
      <c r="J206" s="100">
        <f t="shared" si="30"/>
        <v>5263577.9430635944</v>
      </c>
      <c r="K206" s="101"/>
      <c r="AU206" s="102">
        <f t="shared" si="38"/>
        <v>126026.00956579749</v>
      </c>
      <c r="AV206" s="102">
        <f t="shared" si="31"/>
        <v>126026.00956579749</v>
      </c>
    </row>
    <row r="207" spans="1:48" s="3" customFormat="1" x14ac:dyDescent="0.25">
      <c r="A207" s="98">
        <f t="shared" si="32"/>
        <v>184</v>
      </c>
      <c r="B207" s="99">
        <f t="shared" si="28"/>
        <v>50196</v>
      </c>
      <c r="C207" s="100">
        <f t="shared" si="37"/>
        <v>5263577.9430635944</v>
      </c>
      <c r="D207" s="100">
        <f t="shared" si="29"/>
        <v>126026.00956579749</v>
      </c>
      <c r="E207" s="100">
        <f t="shared" si="33"/>
        <v>63608.747790968373</v>
      </c>
      <c r="F207" s="100">
        <f t="shared" si="34"/>
        <v>62417.261774829116</v>
      </c>
      <c r="G207" s="100"/>
      <c r="H207" s="100">
        <f t="shared" si="35"/>
        <v>4800030.8047273746</v>
      </c>
      <c r="I207" s="100">
        <f t="shared" si="36"/>
        <v>18379872.668045737</v>
      </c>
      <c r="J207" s="100">
        <f t="shared" si="30"/>
        <v>5199969.1952726264</v>
      </c>
      <c r="K207" s="101"/>
      <c r="AU207" s="102">
        <f t="shared" si="38"/>
        <v>126026.00956579749</v>
      </c>
      <c r="AV207" s="102">
        <f t="shared" si="31"/>
        <v>126026.00956579749</v>
      </c>
    </row>
    <row r="208" spans="1:48" s="3" customFormat="1" x14ac:dyDescent="0.25">
      <c r="A208" s="98">
        <f t="shared" si="32"/>
        <v>185</v>
      </c>
      <c r="B208" s="99">
        <f t="shared" si="28"/>
        <v>50226</v>
      </c>
      <c r="C208" s="100">
        <f t="shared" si="37"/>
        <v>5199969.1952726264</v>
      </c>
      <c r="D208" s="100">
        <f t="shared" si="29"/>
        <v>126026.00956579749</v>
      </c>
      <c r="E208" s="100">
        <f t="shared" si="33"/>
        <v>64363.041525189597</v>
      </c>
      <c r="F208" s="100">
        <f t="shared" si="34"/>
        <v>61662.968040607891</v>
      </c>
      <c r="G208" s="100"/>
      <c r="H208" s="100">
        <f t="shared" si="35"/>
        <v>4864393.8462525643</v>
      </c>
      <c r="I208" s="100">
        <f t="shared" si="36"/>
        <v>18441535.636086345</v>
      </c>
      <c r="J208" s="100">
        <f t="shared" si="30"/>
        <v>5135606.1537474366</v>
      </c>
      <c r="K208" s="101"/>
      <c r="AU208" s="102">
        <f t="shared" si="38"/>
        <v>126026.00956579749</v>
      </c>
      <c r="AV208" s="102">
        <f t="shared" si="31"/>
        <v>126026.00956579749</v>
      </c>
    </row>
    <row r="209" spans="1:48" s="3" customFormat="1" x14ac:dyDescent="0.25">
      <c r="A209" s="98">
        <f t="shared" si="32"/>
        <v>186</v>
      </c>
      <c r="B209" s="99">
        <f t="shared" si="28"/>
        <v>50257</v>
      </c>
      <c r="C209" s="100">
        <f t="shared" si="37"/>
        <v>5135606.1537474366</v>
      </c>
      <c r="D209" s="100">
        <f t="shared" si="29"/>
        <v>126026.00956579749</v>
      </c>
      <c r="E209" s="100">
        <f t="shared" si="33"/>
        <v>65126.279925942479</v>
      </c>
      <c r="F209" s="100">
        <f t="shared" si="34"/>
        <v>60899.72963985501</v>
      </c>
      <c r="G209" s="100"/>
      <c r="H209" s="100">
        <f t="shared" si="35"/>
        <v>4929520.1261785068</v>
      </c>
      <c r="I209" s="100">
        <f t="shared" si="36"/>
        <v>18502435.365726199</v>
      </c>
      <c r="J209" s="100">
        <f t="shared" si="30"/>
        <v>5070479.8738214942</v>
      </c>
      <c r="K209" s="101"/>
      <c r="AU209" s="102">
        <f t="shared" si="38"/>
        <v>126026.00956579749</v>
      </c>
      <c r="AV209" s="102">
        <f t="shared" si="31"/>
        <v>126026.00956579749</v>
      </c>
    </row>
    <row r="210" spans="1:48" s="3" customFormat="1" x14ac:dyDescent="0.25">
      <c r="A210" s="98">
        <f t="shared" si="32"/>
        <v>187</v>
      </c>
      <c r="B210" s="99">
        <f t="shared" si="28"/>
        <v>50288</v>
      </c>
      <c r="C210" s="100">
        <f t="shared" si="37"/>
        <v>5070479.8738214942</v>
      </c>
      <c r="D210" s="100">
        <f t="shared" si="29"/>
        <v>126026.00956579749</v>
      </c>
      <c r="E210" s="100">
        <f t="shared" si="33"/>
        <v>65898.569062064285</v>
      </c>
      <c r="F210" s="100">
        <f t="shared" si="34"/>
        <v>60127.440503733211</v>
      </c>
      <c r="G210" s="100"/>
      <c r="H210" s="100">
        <f t="shared" si="35"/>
        <v>4995418.6952405712</v>
      </c>
      <c r="I210" s="100">
        <f t="shared" si="36"/>
        <v>18562562.80622993</v>
      </c>
      <c r="J210" s="100">
        <f t="shared" si="30"/>
        <v>5004581.3047594298</v>
      </c>
      <c r="K210" s="101"/>
      <c r="AU210" s="102">
        <f t="shared" si="38"/>
        <v>126026.00956579749</v>
      </c>
      <c r="AV210" s="102">
        <f t="shared" si="31"/>
        <v>126026.00956579749</v>
      </c>
    </row>
    <row r="211" spans="1:48" s="3" customFormat="1" x14ac:dyDescent="0.25">
      <c r="A211" s="98">
        <f t="shared" si="32"/>
        <v>188</v>
      </c>
      <c r="B211" s="99">
        <f t="shared" si="28"/>
        <v>50318</v>
      </c>
      <c r="C211" s="100">
        <f t="shared" si="37"/>
        <v>5004581.3047594298</v>
      </c>
      <c r="D211" s="100">
        <f t="shared" si="29"/>
        <v>126026.00956579749</v>
      </c>
      <c r="E211" s="100">
        <f t="shared" si="33"/>
        <v>66680.016260191915</v>
      </c>
      <c r="F211" s="100">
        <f t="shared" si="34"/>
        <v>59345.993305605567</v>
      </c>
      <c r="G211" s="100"/>
      <c r="H211" s="100">
        <f t="shared" si="35"/>
        <v>5062098.711500763</v>
      </c>
      <c r="I211" s="100">
        <f t="shared" si="36"/>
        <v>18621908.799535535</v>
      </c>
      <c r="J211" s="100">
        <f t="shared" si="30"/>
        <v>4937901.288499238</v>
      </c>
      <c r="K211" s="101"/>
      <c r="AU211" s="102">
        <f t="shared" si="38"/>
        <v>126026.00956579749</v>
      </c>
      <c r="AV211" s="102">
        <f t="shared" si="31"/>
        <v>126026.00956579749</v>
      </c>
    </row>
    <row r="212" spans="1:48" s="3" customFormat="1" x14ac:dyDescent="0.25">
      <c r="A212" s="98">
        <f t="shared" si="32"/>
        <v>189</v>
      </c>
      <c r="B212" s="99">
        <f t="shared" si="28"/>
        <v>50349</v>
      </c>
      <c r="C212" s="100">
        <f t="shared" si="37"/>
        <v>4937901.288499238</v>
      </c>
      <c r="D212" s="100">
        <f t="shared" si="29"/>
        <v>126026.00956579749</v>
      </c>
      <c r="E212" s="100">
        <f t="shared" si="33"/>
        <v>67470.730119677377</v>
      </c>
      <c r="F212" s="100">
        <f t="shared" si="34"/>
        <v>58555.279446120119</v>
      </c>
      <c r="G212" s="100"/>
      <c r="H212" s="100">
        <f t="shared" si="35"/>
        <v>5129569.4416204402</v>
      </c>
      <c r="I212" s="100">
        <f t="shared" si="36"/>
        <v>18680464.078981657</v>
      </c>
      <c r="J212" s="100">
        <f t="shared" si="30"/>
        <v>4870430.5583795607</v>
      </c>
      <c r="K212" s="101"/>
      <c r="AU212" s="102">
        <f t="shared" si="38"/>
        <v>126026.00956579749</v>
      </c>
      <c r="AV212" s="102">
        <f t="shared" si="31"/>
        <v>126026.00956579749</v>
      </c>
    </row>
    <row r="213" spans="1:48" s="3" customFormat="1" x14ac:dyDescent="0.25">
      <c r="A213" s="98">
        <f t="shared" si="32"/>
        <v>190</v>
      </c>
      <c r="B213" s="99">
        <f t="shared" si="28"/>
        <v>50379</v>
      </c>
      <c r="C213" s="100">
        <f t="shared" si="37"/>
        <v>4870430.5583795607</v>
      </c>
      <c r="D213" s="100">
        <f t="shared" si="29"/>
        <v>126026.00956579749</v>
      </c>
      <c r="E213" s="100">
        <f t="shared" si="33"/>
        <v>68270.820527679869</v>
      </c>
      <c r="F213" s="100">
        <f t="shared" si="34"/>
        <v>57755.18903811762</v>
      </c>
      <c r="G213" s="100"/>
      <c r="H213" s="100">
        <f t="shared" si="35"/>
        <v>5197840.2621481204</v>
      </c>
      <c r="I213" s="100">
        <f t="shared" si="36"/>
        <v>18738219.268019773</v>
      </c>
      <c r="J213" s="100">
        <f t="shared" si="30"/>
        <v>4802159.7378518805</v>
      </c>
      <c r="K213" s="101"/>
      <c r="AU213" s="102">
        <f t="shared" si="38"/>
        <v>126026.00956579749</v>
      </c>
      <c r="AV213" s="102">
        <f t="shared" si="31"/>
        <v>126026.00956579749</v>
      </c>
    </row>
    <row r="214" spans="1:48" s="3" customFormat="1" x14ac:dyDescent="0.25">
      <c r="A214" s="98">
        <f t="shared" si="32"/>
        <v>191</v>
      </c>
      <c r="B214" s="99">
        <f t="shared" si="28"/>
        <v>50410</v>
      </c>
      <c r="C214" s="100">
        <f t="shared" si="37"/>
        <v>4802159.7378518805</v>
      </c>
      <c r="D214" s="100">
        <f t="shared" si="29"/>
        <v>126026.00956579749</v>
      </c>
      <c r="E214" s="100">
        <f t="shared" si="33"/>
        <v>69080.398674437281</v>
      </c>
      <c r="F214" s="100">
        <f t="shared" si="34"/>
        <v>56945.610891360207</v>
      </c>
      <c r="G214" s="100"/>
      <c r="H214" s="100">
        <f t="shared" si="35"/>
        <v>5266920.6608225573</v>
      </c>
      <c r="I214" s="100">
        <f t="shared" si="36"/>
        <v>18795164.878911134</v>
      </c>
      <c r="J214" s="100">
        <f t="shared" si="30"/>
        <v>4733079.3391774436</v>
      </c>
      <c r="K214" s="101"/>
      <c r="AU214" s="102">
        <f t="shared" si="38"/>
        <v>126026.00956579749</v>
      </c>
      <c r="AV214" s="102">
        <f t="shared" si="31"/>
        <v>126026.00956579749</v>
      </c>
    </row>
    <row r="215" spans="1:48" s="3" customFormat="1" x14ac:dyDescent="0.25">
      <c r="A215" s="98">
        <f t="shared" si="32"/>
        <v>192</v>
      </c>
      <c r="B215" s="99">
        <f t="shared" si="28"/>
        <v>50441</v>
      </c>
      <c r="C215" s="100">
        <f t="shared" si="37"/>
        <v>4733079.3391774436</v>
      </c>
      <c r="D215" s="100">
        <f t="shared" si="29"/>
        <v>126026.00956579749</v>
      </c>
      <c r="E215" s="100">
        <f t="shared" si="33"/>
        <v>69899.577068718296</v>
      </c>
      <c r="F215" s="100">
        <f t="shared" si="34"/>
        <v>56126.432497079186</v>
      </c>
      <c r="G215" s="100"/>
      <c r="H215" s="100">
        <f t="shared" si="35"/>
        <v>5336820.2378912754</v>
      </c>
      <c r="I215" s="100">
        <f t="shared" si="36"/>
        <v>18851291.311408214</v>
      </c>
      <c r="J215" s="100">
        <f t="shared" si="30"/>
        <v>4663179.7621087255</v>
      </c>
      <c r="K215" s="101"/>
      <c r="AU215" s="102">
        <f t="shared" si="38"/>
        <v>126026.00956579749</v>
      </c>
      <c r="AV215" s="102">
        <f t="shared" si="31"/>
        <v>126026.00956579749</v>
      </c>
    </row>
    <row r="216" spans="1:48" s="3" customFormat="1" x14ac:dyDescent="0.25">
      <c r="A216" s="98">
        <f t="shared" si="32"/>
        <v>193</v>
      </c>
      <c r="B216" s="99">
        <f t="shared" ref="B216:B279" si="39">IF(Pay_Num&lt;&gt;"",DATE(YEAR(Loan_Start),MONTH(Loan_Start)+(Pay_Num)*12/Num_Pmt_Per_Year,DAY(Loan_Start)),"")</f>
        <v>50469</v>
      </c>
      <c r="C216" s="100">
        <f t="shared" si="37"/>
        <v>4663179.7621087255</v>
      </c>
      <c r="D216" s="100">
        <f t="shared" ref="D216:D279" si="40">Princ+Int+Insurance</f>
        <v>126026.00956579749</v>
      </c>
      <c r="E216" s="100">
        <f t="shared" si="33"/>
        <v>70728.469553458184</v>
      </c>
      <c r="F216" s="100">
        <f t="shared" si="34"/>
        <v>55297.540012339297</v>
      </c>
      <c r="G216" s="100"/>
      <c r="H216" s="100">
        <f t="shared" si="35"/>
        <v>5407548.7074447339</v>
      </c>
      <c r="I216" s="100">
        <f t="shared" si="36"/>
        <v>18906588.851420555</v>
      </c>
      <c r="J216" s="100">
        <f t="shared" ref="J216:J279" si="41">IF(AND(Pay_Num&lt;&gt;"",Sched_Pay&lt;Beg_Bal),Beg_Bal-Princ,IF(Pay_Num&lt;&gt;"",0,""))</f>
        <v>4592451.292555267</v>
      </c>
      <c r="K216" s="101"/>
      <c r="AU216" s="102">
        <f t="shared" si="38"/>
        <v>126026.00956579749</v>
      </c>
      <c r="AV216" s="102">
        <f t="shared" ref="AV216:AV279" si="42">IF(AND(Pay_Num&lt;&gt;"",Sched_Pay&lt;Beg_Bal),Sched_Pay,IF(Pay_Num&lt;&gt;"",Beg_Bal,""))</f>
        <v>126026.00956579749</v>
      </c>
    </row>
    <row r="217" spans="1:48" s="3" customFormat="1" x14ac:dyDescent="0.25">
      <c r="A217" s="98">
        <f t="shared" ref="A217:A280" si="43">IF(Values_Entered,A216+1,"")</f>
        <v>194</v>
      </c>
      <c r="B217" s="99">
        <f t="shared" si="39"/>
        <v>50500</v>
      </c>
      <c r="C217" s="100">
        <f t="shared" si="37"/>
        <v>4592451.292555267</v>
      </c>
      <c r="D217" s="100">
        <f t="shared" si="40"/>
        <v>126026.00956579749</v>
      </c>
      <c r="E217" s="100">
        <f t="shared" ref="E217:E280" si="44">IF(Pay_Num&lt;&gt;"",Total_Pay-Int,"")</f>
        <v>71567.191321579623</v>
      </c>
      <c r="F217" s="100">
        <f t="shared" ref="F217:F280" si="45">IF(Pay_Num&lt;&gt;"",Beg_Bal*Interest_Rate/Num_Pmt_Per_Year,"")</f>
        <v>54458.818244217866</v>
      </c>
      <c r="G217" s="100"/>
      <c r="H217" s="100">
        <f t="shared" ref="H217:H280" si="46">IF(Values_Entered,+H216+Princ,"")</f>
        <v>5479115.8987663137</v>
      </c>
      <c r="I217" s="100">
        <f t="shared" ref="I217:I280" si="47">IF(Values_Entered,+I216+Int,"")</f>
        <v>18961047.669664774</v>
      </c>
      <c r="J217" s="100">
        <f t="shared" si="41"/>
        <v>4520884.1012336873</v>
      </c>
      <c r="K217" s="101"/>
      <c r="AU217" s="102">
        <f t="shared" si="38"/>
        <v>126026.00956579749</v>
      </c>
      <c r="AV217" s="102">
        <f t="shared" si="42"/>
        <v>126026.00956579749</v>
      </c>
    </row>
    <row r="218" spans="1:48" s="3" customFormat="1" x14ac:dyDescent="0.25">
      <c r="A218" s="98">
        <f t="shared" si="43"/>
        <v>195</v>
      </c>
      <c r="B218" s="99">
        <f t="shared" si="39"/>
        <v>50530</v>
      </c>
      <c r="C218" s="100">
        <f t="shared" ref="C218:C281" si="48">IF(Pay_Num&lt;&gt;"",J217,"")</f>
        <v>4520884.1012336873</v>
      </c>
      <c r="D218" s="100">
        <f t="shared" si="40"/>
        <v>126026.00956579749</v>
      </c>
      <c r="E218" s="100">
        <f t="shared" si="44"/>
        <v>72415.858932001342</v>
      </c>
      <c r="F218" s="100">
        <f t="shared" si="45"/>
        <v>53610.15063379614</v>
      </c>
      <c r="G218" s="100"/>
      <c r="H218" s="100">
        <f t="shared" si="46"/>
        <v>5551531.7576983152</v>
      </c>
      <c r="I218" s="100">
        <f t="shared" si="47"/>
        <v>19014657.820298571</v>
      </c>
      <c r="J218" s="100">
        <f t="shared" si="41"/>
        <v>4448468.2423016857</v>
      </c>
      <c r="K218" s="101"/>
      <c r="AU218" s="102">
        <f t="shared" ref="AU218:AU281" si="49">IF(Pay_Num&lt;&gt;"",Scheduled_Monthly_Payment,"")</f>
        <v>126026.00956579749</v>
      </c>
      <c r="AV218" s="102">
        <f t="shared" si="42"/>
        <v>126026.00956579749</v>
      </c>
    </row>
    <row r="219" spans="1:48" s="3" customFormat="1" x14ac:dyDescent="0.25">
      <c r="A219" s="98">
        <f t="shared" si="43"/>
        <v>196</v>
      </c>
      <c r="B219" s="99">
        <f t="shared" si="39"/>
        <v>50561</v>
      </c>
      <c r="C219" s="100">
        <f t="shared" si="48"/>
        <v>4448468.2423016857</v>
      </c>
      <c r="D219" s="100">
        <f t="shared" si="40"/>
        <v>126026.00956579749</v>
      </c>
      <c r="E219" s="100">
        <f t="shared" si="44"/>
        <v>73274.590325836674</v>
      </c>
      <c r="F219" s="100">
        <f t="shared" si="45"/>
        <v>52751.419239960815</v>
      </c>
      <c r="G219" s="100"/>
      <c r="H219" s="100">
        <f t="shared" si="46"/>
        <v>5624806.3480241522</v>
      </c>
      <c r="I219" s="100">
        <f t="shared" si="47"/>
        <v>19067409.239538532</v>
      </c>
      <c r="J219" s="100">
        <f t="shared" si="41"/>
        <v>4375193.6519758487</v>
      </c>
      <c r="K219" s="101"/>
      <c r="AU219" s="102">
        <f t="shared" si="49"/>
        <v>126026.00956579749</v>
      </c>
      <c r="AV219" s="102">
        <f t="shared" si="42"/>
        <v>126026.00956579749</v>
      </c>
    </row>
    <row r="220" spans="1:48" s="3" customFormat="1" x14ac:dyDescent="0.25">
      <c r="A220" s="98">
        <f t="shared" si="43"/>
        <v>197</v>
      </c>
      <c r="B220" s="99">
        <f t="shared" si="39"/>
        <v>50591</v>
      </c>
      <c r="C220" s="100">
        <f t="shared" si="48"/>
        <v>4375193.6519758487</v>
      </c>
      <c r="D220" s="100">
        <f t="shared" si="40"/>
        <v>126026.00956579749</v>
      </c>
      <c r="E220" s="100">
        <f t="shared" si="44"/>
        <v>74143.504842783877</v>
      </c>
      <c r="F220" s="100">
        <f t="shared" si="45"/>
        <v>51882.504723013604</v>
      </c>
      <c r="G220" s="100"/>
      <c r="H220" s="100">
        <f t="shared" si="46"/>
        <v>5698949.8528669365</v>
      </c>
      <c r="I220" s="100">
        <f t="shared" si="47"/>
        <v>19119291.744261544</v>
      </c>
      <c r="J220" s="100">
        <f t="shared" si="41"/>
        <v>4301050.1471330645</v>
      </c>
      <c r="K220" s="101"/>
      <c r="AU220" s="102">
        <f t="shared" si="49"/>
        <v>126026.00956579749</v>
      </c>
      <c r="AV220" s="102">
        <f t="shared" si="42"/>
        <v>126026.00956579749</v>
      </c>
    </row>
    <row r="221" spans="1:48" s="3" customFormat="1" x14ac:dyDescent="0.25">
      <c r="A221" s="98">
        <f t="shared" si="43"/>
        <v>198</v>
      </c>
      <c r="B221" s="99">
        <f t="shared" si="39"/>
        <v>50622</v>
      </c>
      <c r="C221" s="100">
        <f t="shared" si="48"/>
        <v>4301050.1471330645</v>
      </c>
      <c r="D221" s="100">
        <f t="shared" si="40"/>
        <v>126026.00956579749</v>
      </c>
      <c r="E221" s="100">
        <f t="shared" si="44"/>
        <v>75022.723237711238</v>
      </c>
      <c r="F221" s="100">
        <f t="shared" si="45"/>
        <v>51003.286328086251</v>
      </c>
      <c r="G221" s="100"/>
      <c r="H221" s="100">
        <f t="shared" si="46"/>
        <v>5773972.5761046475</v>
      </c>
      <c r="I221" s="100">
        <f t="shared" si="47"/>
        <v>19170295.030589629</v>
      </c>
      <c r="J221" s="100">
        <f t="shared" si="41"/>
        <v>4226027.4238953535</v>
      </c>
      <c r="K221" s="101"/>
      <c r="AU221" s="102">
        <f t="shared" si="49"/>
        <v>126026.00956579749</v>
      </c>
      <c r="AV221" s="102">
        <f t="shared" si="42"/>
        <v>126026.00956579749</v>
      </c>
    </row>
    <row r="222" spans="1:48" s="3" customFormat="1" x14ac:dyDescent="0.25">
      <c r="A222" s="98">
        <f t="shared" si="43"/>
        <v>199</v>
      </c>
      <c r="B222" s="99">
        <f t="shared" si="39"/>
        <v>50653</v>
      </c>
      <c r="C222" s="100">
        <f t="shared" si="48"/>
        <v>4226027.4238953535</v>
      </c>
      <c r="D222" s="100">
        <f t="shared" si="40"/>
        <v>126026.00956579749</v>
      </c>
      <c r="E222" s="100">
        <f t="shared" si="44"/>
        <v>75912.367697438429</v>
      </c>
      <c r="F222" s="100">
        <f t="shared" si="45"/>
        <v>50113.64186835906</v>
      </c>
      <c r="G222" s="100"/>
      <c r="H222" s="100">
        <f t="shared" si="46"/>
        <v>5849884.9438020857</v>
      </c>
      <c r="I222" s="100">
        <f t="shared" si="47"/>
        <v>19220408.672457989</v>
      </c>
      <c r="J222" s="100">
        <f t="shared" si="41"/>
        <v>4150115.0561979152</v>
      </c>
      <c r="K222" s="101"/>
      <c r="AU222" s="102">
        <f t="shared" si="49"/>
        <v>126026.00956579749</v>
      </c>
      <c r="AV222" s="102">
        <f t="shared" si="42"/>
        <v>126026.00956579749</v>
      </c>
    </row>
    <row r="223" spans="1:48" s="3" customFormat="1" x14ac:dyDescent="0.25">
      <c r="A223" s="98">
        <f t="shared" si="43"/>
        <v>200</v>
      </c>
      <c r="B223" s="99">
        <f t="shared" si="39"/>
        <v>50683</v>
      </c>
      <c r="C223" s="100">
        <f t="shared" si="48"/>
        <v>4150115.0561979152</v>
      </c>
      <c r="D223" s="100">
        <f t="shared" si="40"/>
        <v>126026.00956579749</v>
      </c>
      <c r="E223" s="100">
        <f t="shared" si="44"/>
        <v>76812.561857717228</v>
      </c>
      <c r="F223" s="100">
        <f t="shared" si="45"/>
        <v>49213.447708080268</v>
      </c>
      <c r="G223" s="100"/>
      <c r="H223" s="100">
        <f t="shared" si="46"/>
        <v>5926697.5056598028</v>
      </c>
      <c r="I223" s="100">
        <f t="shared" si="47"/>
        <v>19269622.120166071</v>
      </c>
      <c r="J223" s="100">
        <f t="shared" si="41"/>
        <v>4073302.4943401981</v>
      </c>
      <c r="K223" s="101"/>
      <c r="AU223" s="102">
        <f t="shared" si="49"/>
        <v>126026.00956579749</v>
      </c>
      <c r="AV223" s="102">
        <f t="shared" si="42"/>
        <v>126026.00956579749</v>
      </c>
    </row>
    <row r="224" spans="1:48" s="3" customFormat="1" x14ac:dyDescent="0.25">
      <c r="A224" s="98">
        <f t="shared" si="43"/>
        <v>201</v>
      </c>
      <c r="B224" s="99">
        <f t="shared" si="39"/>
        <v>50714</v>
      </c>
      <c r="C224" s="100">
        <f t="shared" si="48"/>
        <v>4073302.4943401981</v>
      </c>
      <c r="D224" s="100">
        <f t="shared" si="40"/>
        <v>126026.00956579749</v>
      </c>
      <c r="E224" s="100">
        <f t="shared" si="44"/>
        <v>77723.430820413312</v>
      </c>
      <c r="F224" s="100">
        <f t="shared" si="45"/>
        <v>48302.578745384177</v>
      </c>
      <c r="G224" s="100"/>
      <c r="H224" s="100">
        <f t="shared" si="46"/>
        <v>6004420.9364802158</v>
      </c>
      <c r="I224" s="100">
        <f t="shared" si="47"/>
        <v>19317924.698911455</v>
      </c>
      <c r="J224" s="100">
        <f t="shared" si="41"/>
        <v>3995579.0635197847</v>
      </c>
      <c r="K224" s="101"/>
      <c r="AU224" s="102">
        <f t="shared" si="49"/>
        <v>126026.00956579749</v>
      </c>
      <c r="AV224" s="102">
        <f t="shared" si="42"/>
        <v>126026.00956579749</v>
      </c>
    </row>
    <row r="225" spans="1:48" s="3" customFormat="1" x14ac:dyDescent="0.25">
      <c r="A225" s="98">
        <f t="shared" si="43"/>
        <v>202</v>
      </c>
      <c r="B225" s="99">
        <f t="shared" si="39"/>
        <v>50744</v>
      </c>
      <c r="C225" s="100">
        <f t="shared" si="48"/>
        <v>3995579.0635197847</v>
      </c>
      <c r="D225" s="100">
        <f t="shared" si="40"/>
        <v>126026.00956579749</v>
      </c>
      <c r="E225" s="100">
        <f t="shared" si="44"/>
        <v>78645.101170892041</v>
      </c>
      <c r="F225" s="100">
        <f t="shared" si="45"/>
        <v>47380.90839490544</v>
      </c>
      <c r="G225" s="100"/>
      <c r="H225" s="100">
        <f t="shared" si="46"/>
        <v>6083066.0376511076</v>
      </c>
      <c r="I225" s="100">
        <f t="shared" si="47"/>
        <v>19365305.607306361</v>
      </c>
      <c r="J225" s="100">
        <f t="shared" si="41"/>
        <v>3916933.9623488928</v>
      </c>
      <c r="K225" s="101"/>
      <c r="AU225" s="102">
        <f t="shared" si="49"/>
        <v>126026.00956579749</v>
      </c>
      <c r="AV225" s="102">
        <f t="shared" si="42"/>
        <v>126026.00956579749</v>
      </c>
    </row>
    <row r="226" spans="1:48" s="3" customFormat="1" x14ac:dyDescent="0.25">
      <c r="A226" s="98">
        <f t="shared" si="43"/>
        <v>203</v>
      </c>
      <c r="B226" s="99">
        <f t="shared" si="39"/>
        <v>50775</v>
      </c>
      <c r="C226" s="100">
        <f t="shared" si="48"/>
        <v>3916933.9623488928</v>
      </c>
      <c r="D226" s="100">
        <f t="shared" si="40"/>
        <v>126026.00956579749</v>
      </c>
      <c r="E226" s="100">
        <f t="shared" si="44"/>
        <v>79577.700995610212</v>
      </c>
      <c r="F226" s="100">
        <f t="shared" si="45"/>
        <v>46448.308570187277</v>
      </c>
      <c r="G226" s="100"/>
      <c r="H226" s="100">
        <f t="shared" si="46"/>
        <v>6162643.7386467177</v>
      </c>
      <c r="I226" s="100">
        <f t="shared" si="47"/>
        <v>19411753.915876549</v>
      </c>
      <c r="J226" s="100">
        <f t="shared" si="41"/>
        <v>3837356.2613532827</v>
      </c>
      <c r="K226" s="101"/>
      <c r="AU226" s="102">
        <f t="shared" si="49"/>
        <v>126026.00956579749</v>
      </c>
      <c r="AV226" s="102">
        <f t="shared" si="42"/>
        <v>126026.00956579749</v>
      </c>
    </row>
    <row r="227" spans="1:48" s="3" customFormat="1" x14ac:dyDescent="0.25">
      <c r="A227" s="98">
        <f t="shared" si="43"/>
        <v>204</v>
      </c>
      <c r="B227" s="99">
        <f t="shared" si="39"/>
        <v>50806</v>
      </c>
      <c r="C227" s="100">
        <f t="shared" si="48"/>
        <v>3837356.2613532827</v>
      </c>
      <c r="D227" s="100">
        <f t="shared" si="40"/>
        <v>126026.00956579749</v>
      </c>
      <c r="E227" s="100">
        <f t="shared" si="44"/>
        <v>80521.359899916482</v>
      </c>
      <c r="F227" s="100">
        <f t="shared" si="45"/>
        <v>45504.649665881007</v>
      </c>
      <c r="G227" s="100"/>
      <c r="H227" s="100">
        <f t="shared" si="46"/>
        <v>6243165.0985466344</v>
      </c>
      <c r="I227" s="100">
        <f t="shared" si="47"/>
        <v>19457258.56554243</v>
      </c>
      <c r="J227" s="100">
        <f t="shared" si="41"/>
        <v>3756834.901453366</v>
      </c>
      <c r="K227" s="101"/>
      <c r="AU227" s="102">
        <f t="shared" si="49"/>
        <v>126026.00956579749</v>
      </c>
      <c r="AV227" s="102">
        <f t="shared" si="42"/>
        <v>126026.00956579749</v>
      </c>
    </row>
    <row r="228" spans="1:48" s="3" customFormat="1" x14ac:dyDescent="0.25">
      <c r="A228" s="98">
        <f t="shared" si="43"/>
        <v>205</v>
      </c>
      <c r="B228" s="99">
        <f t="shared" si="39"/>
        <v>50834</v>
      </c>
      <c r="C228" s="100">
        <f t="shared" si="48"/>
        <v>3756834.901453366</v>
      </c>
      <c r="D228" s="100">
        <f t="shared" si="40"/>
        <v>126026.00956579749</v>
      </c>
      <c r="E228" s="100">
        <f t="shared" si="44"/>
        <v>81476.209026063007</v>
      </c>
      <c r="F228" s="100">
        <f t="shared" si="45"/>
        <v>44549.80053973449</v>
      </c>
      <c r="G228" s="100"/>
      <c r="H228" s="100">
        <f t="shared" si="46"/>
        <v>6324641.3075726973</v>
      </c>
      <c r="I228" s="100">
        <f t="shared" si="47"/>
        <v>19501808.366082165</v>
      </c>
      <c r="J228" s="100">
        <f t="shared" si="41"/>
        <v>3675358.6924273032</v>
      </c>
      <c r="K228" s="101"/>
      <c r="AU228" s="102">
        <f t="shared" si="49"/>
        <v>126026.00956579749</v>
      </c>
      <c r="AV228" s="102">
        <f t="shared" si="42"/>
        <v>126026.00956579749</v>
      </c>
    </row>
    <row r="229" spans="1:48" s="3" customFormat="1" x14ac:dyDescent="0.25">
      <c r="A229" s="98">
        <f t="shared" si="43"/>
        <v>206</v>
      </c>
      <c r="B229" s="99">
        <f t="shared" si="39"/>
        <v>50865</v>
      </c>
      <c r="C229" s="100">
        <f t="shared" si="48"/>
        <v>3675358.6924273032</v>
      </c>
      <c r="D229" s="100">
        <f t="shared" si="40"/>
        <v>126026.00956579749</v>
      </c>
      <c r="E229" s="100">
        <f t="shared" si="44"/>
        <v>82442.381071430398</v>
      </c>
      <c r="F229" s="100">
        <f t="shared" si="45"/>
        <v>43583.628494367098</v>
      </c>
      <c r="G229" s="100"/>
      <c r="H229" s="100">
        <f t="shared" si="46"/>
        <v>6407083.6886441279</v>
      </c>
      <c r="I229" s="100">
        <f t="shared" si="47"/>
        <v>19545391.994576532</v>
      </c>
      <c r="J229" s="100">
        <f t="shared" si="41"/>
        <v>3592916.311355873</v>
      </c>
      <c r="K229" s="101"/>
      <c r="AU229" s="102">
        <f t="shared" si="49"/>
        <v>126026.00956579749</v>
      </c>
      <c r="AV229" s="102">
        <f t="shared" si="42"/>
        <v>126026.00956579749</v>
      </c>
    </row>
    <row r="230" spans="1:48" s="3" customFormat="1" x14ac:dyDescent="0.25">
      <c r="A230" s="98">
        <f t="shared" si="43"/>
        <v>207</v>
      </c>
      <c r="B230" s="99">
        <f t="shared" si="39"/>
        <v>50895</v>
      </c>
      <c r="C230" s="100">
        <f t="shared" si="48"/>
        <v>3592916.311355873</v>
      </c>
      <c r="D230" s="100">
        <f t="shared" si="40"/>
        <v>126026.00956579749</v>
      </c>
      <c r="E230" s="100">
        <f t="shared" si="44"/>
        <v>83420.01030696911</v>
      </c>
      <c r="F230" s="100">
        <f t="shared" si="45"/>
        <v>42605.999258828386</v>
      </c>
      <c r="G230" s="100"/>
      <c r="H230" s="100">
        <f t="shared" si="46"/>
        <v>6490503.6989510972</v>
      </c>
      <c r="I230" s="100">
        <f t="shared" si="47"/>
        <v>19587997.99383536</v>
      </c>
      <c r="J230" s="100">
        <f t="shared" si="41"/>
        <v>3509496.3010489037</v>
      </c>
      <c r="K230" s="101"/>
      <c r="AU230" s="102">
        <f t="shared" si="49"/>
        <v>126026.00956579749</v>
      </c>
      <c r="AV230" s="102">
        <f t="shared" si="42"/>
        <v>126026.00956579749</v>
      </c>
    </row>
    <row r="231" spans="1:48" s="3" customFormat="1" x14ac:dyDescent="0.25">
      <c r="A231" s="98">
        <f t="shared" si="43"/>
        <v>208</v>
      </c>
      <c r="B231" s="99">
        <f t="shared" si="39"/>
        <v>50926</v>
      </c>
      <c r="C231" s="100">
        <f t="shared" si="48"/>
        <v>3509496.3010489037</v>
      </c>
      <c r="D231" s="100">
        <f t="shared" si="40"/>
        <v>126026.00956579749</v>
      </c>
      <c r="E231" s="100">
        <f t="shared" si="44"/>
        <v>84409.232595859241</v>
      </c>
      <c r="F231" s="100">
        <f t="shared" si="45"/>
        <v>41616.776969938241</v>
      </c>
      <c r="G231" s="100"/>
      <c r="H231" s="100">
        <f t="shared" si="46"/>
        <v>6574912.9315469563</v>
      </c>
      <c r="I231" s="100">
        <f t="shared" si="47"/>
        <v>19629614.770805299</v>
      </c>
      <c r="J231" s="100">
        <f t="shared" si="41"/>
        <v>3425087.0684530446</v>
      </c>
      <c r="K231" s="101"/>
      <c r="AU231" s="102">
        <f t="shared" si="49"/>
        <v>126026.00956579749</v>
      </c>
      <c r="AV231" s="102">
        <f t="shared" si="42"/>
        <v>126026.00956579749</v>
      </c>
    </row>
    <row r="232" spans="1:48" s="3" customFormat="1" x14ac:dyDescent="0.25">
      <c r="A232" s="98">
        <f t="shared" si="43"/>
        <v>209</v>
      </c>
      <c r="B232" s="99">
        <f t="shared" si="39"/>
        <v>50956</v>
      </c>
      <c r="C232" s="100">
        <f t="shared" si="48"/>
        <v>3425087.0684530446</v>
      </c>
      <c r="D232" s="100">
        <f t="shared" si="40"/>
        <v>126026.00956579749</v>
      </c>
      <c r="E232" s="100">
        <f t="shared" si="44"/>
        <v>85410.185412391816</v>
      </c>
      <c r="F232" s="100">
        <f t="shared" si="45"/>
        <v>40615.82415340568</v>
      </c>
      <c r="G232" s="100"/>
      <c r="H232" s="100">
        <f t="shared" si="46"/>
        <v>6660323.1169593483</v>
      </c>
      <c r="I232" s="100">
        <f t="shared" si="47"/>
        <v>19670230.594958704</v>
      </c>
      <c r="J232" s="100">
        <f t="shared" si="41"/>
        <v>3339676.8830406526</v>
      </c>
      <c r="K232" s="101"/>
      <c r="AU232" s="102">
        <f t="shared" si="49"/>
        <v>126026.00956579749</v>
      </c>
      <c r="AV232" s="102">
        <f t="shared" si="42"/>
        <v>126026.00956579749</v>
      </c>
    </row>
    <row r="233" spans="1:48" s="3" customFormat="1" x14ac:dyDescent="0.25">
      <c r="A233" s="98">
        <f t="shared" si="43"/>
        <v>210</v>
      </c>
      <c r="B233" s="99">
        <f t="shared" si="39"/>
        <v>50987</v>
      </c>
      <c r="C233" s="100">
        <f t="shared" si="48"/>
        <v>3339676.8830406526</v>
      </c>
      <c r="D233" s="100">
        <f t="shared" si="40"/>
        <v>126026.00956579749</v>
      </c>
      <c r="E233" s="100">
        <f t="shared" si="44"/>
        <v>86423.007861073755</v>
      </c>
      <c r="F233" s="100">
        <f t="shared" si="45"/>
        <v>39603.001704723734</v>
      </c>
      <c r="G233" s="100"/>
      <c r="H233" s="100">
        <f t="shared" si="46"/>
        <v>6746746.1248204224</v>
      </c>
      <c r="I233" s="100">
        <f t="shared" si="47"/>
        <v>19709833.596663427</v>
      </c>
      <c r="J233" s="100">
        <f t="shared" si="41"/>
        <v>3253253.875179579</v>
      </c>
      <c r="K233" s="101"/>
      <c r="AU233" s="102">
        <f t="shared" si="49"/>
        <v>126026.00956579749</v>
      </c>
      <c r="AV233" s="102">
        <f t="shared" si="42"/>
        <v>126026.00956579749</v>
      </c>
    </row>
    <row r="234" spans="1:48" s="3" customFormat="1" x14ac:dyDescent="0.25">
      <c r="A234" s="98">
        <f t="shared" si="43"/>
        <v>211</v>
      </c>
      <c r="B234" s="99">
        <f t="shared" si="39"/>
        <v>51018</v>
      </c>
      <c r="C234" s="100">
        <f t="shared" si="48"/>
        <v>3253253.875179579</v>
      </c>
      <c r="D234" s="100">
        <f t="shared" si="40"/>
        <v>126026.00956579749</v>
      </c>
      <c r="E234" s="100">
        <f t="shared" si="44"/>
        <v>87447.840695959661</v>
      </c>
      <c r="F234" s="100">
        <f t="shared" si="45"/>
        <v>38578.168869837835</v>
      </c>
      <c r="G234" s="100"/>
      <c r="H234" s="100">
        <f t="shared" si="46"/>
        <v>6834193.9655163819</v>
      </c>
      <c r="I234" s="100">
        <f t="shared" si="47"/>
        <v>19748411.765533265</v>
      </c>
      <c r="J234" s="100">
        <f t="shared" si="41"/>
        <v>3165806.0344836195</v>
      </c>
      <c r="K234" s="101"/>
      <c r="AU234" s="102">
        <f t="shared" si="49"/>
        <v>126026.00956579749</v>
      </c>
      <c r="AV234" s="102">
        <f t="shared" si="42"/>
        <v>126026.00956579749</v>
      </c>
    </row>
    <row r="235" spans="1:48" s="3" customFormat="1" x14ac:dyDescent="0.25">
      <c r="A235" s="98">
        <f t="shared" si="43"/>
        <v>212</v>
      </c>
      <c r="B235" s="99">
        <f t="shared" si="39"/>
        <v>51048</v>
      </c>
      <c r="C235" s="100">
        <f t="shared" si="48"/>
        <v>3165806.0344836195</v>
      </c>
      <c r="D235" s="100">
        <f t="shared" si="40"/>
        <v>126026.00956579749</v>
      </c>
      <c r="E235" s="100">
        <f t="shared" si="44"/>
        <v>88484.826340212574</v>
      </c>
      <c r="F235" s="100">
        <f t="shared" si="45"/>
        <v>37541.183225584915</v>
      </c>
      <c r="G235" s="100"/>
      <c r="H235" s="100">
        <f t="shared" si="46"/>
        <v>6922678.7918565944</v>
      </c>
      <c r="I235" s="100">
        <f t="shared" si="47"/>
        <v>19785952.948758848</v>
      </c>
      <c r="J235" s="100">
        <f t="shared" si="41"/>
        <v>3077321.208143407</v>
      </c>
      <c r="K235" s="101"/>
      <c r="AU235" s="102">
        <f t="shared" si="49"/>
        <v>126026.00956579749</v>
      </c>
      <c r="AV235" s="102">
        <f t="shared" si="42"/>
        <v>126026.00956579749</v>
      </c>
    </row>
    <row r="236" spans="1:48" s="3" customFormat="1" x14ac:dyDescent="0.25">
      <c r="A236" s="98">
        <f t="shared" si="43"/>
        <v>213</v>
      </c>
      <c r="B236" s="99">
        <f t="shared" si="39"/>
        <v>51079</v>
      </c>
      <c r="C236" s="100">
        <f t="shared" si="48"/>
        <v>3077321.208143407</v>
      </c>
      <c r="D236" s="100">
        <f t="shared" si="40"/>
        <v>126026.00956579749</v>
      </c>
      <c r="E236" s="100">
        <f t="shared" si="44"/>
        <v>89534.108905896923</v>
      </c>
      <c r="F236" s="100">
        <f t="shared" si="45"/>
        <v>36491.900659900559</v>
      </c>
      <c r="G236" s="100"/>
      <c r="H236" s="100">
        <f t="shared" si="46"/>
        <v>7012212.9007624909</v>
      </c>
      <c r="I236" s="100">
        <f t="shared" si="47"/>
        <v>19822444.849418748</v>
      </c>
      <c r="J236" s="100">
        <f t="shared" si="41"/>
        <v>2987787.09923751</v>
      </c>
      <c r="K236" s="101"/>
      <c r="AU236" s="102">
        <f t="shared" si="49"/>
        <v>126026.00956579749</v>
      </c>
      <c r="AV236" s="102">
        <f t="shared" si="42"/>
        <v>126026.00956579749</v>
      </c>
    </row>
    <row r="237" spans="1:48" s="3" customFormat="1" x14ac:dyDescent="0.25">
      <c r="A237" s="98">
        <f t="shared" si="43"/>
        <v>214</v>
      </c>
      <c r="B237" s="99">
        <f t="shared" si="39"/>
        <v>51109</v>
      </c>
      <c r="C237" s="100">
        <f t="shared" si="48"/>
        <v>2987787.09923751</v>
      </c>
      <c r="D237" s="100">
        <f t="shared" si="40"/>
        <v>126026.00956579749</v>
      </c>
      <c r="E237" s="100">
        <f t="shared" si="44"/>
        <v>90595.834214006027</v>
      </c>
      <c r="F237" s="100">
        <f t="shared" si="45"/>
        <v>35430.175351791469</v>
      </c>
      <c r="G237" s="100"/>
      <c r="H237" s="100">
        <f t="shared" si="46"/>
        <v>7102808.7349764965</v>
      </c>
      <c r="I237" s="100">
        <f t="shared" si="47"/>
        <v>19857875.024770539</v>
      </c>
      <c r="J237" s="100">
        <f t="shared" si="41"/>
        <v>2897191.2650235039</v>
      </c>
      <c r="K237" s="101"/>
      <c r="AU237" s="102">
        <f t="shared" si="49"/>
        <v>126026.00956579749</v>
      </c>
      <c r="AV237" s="102">
        <f t="shared" si="42"/>
        <v>126026.00956579749</v>
      </c>
    </row>
    <row r="238" spans="1:48" s="3" customFormat="1" x14ac:dyDescent="0.25">
      <c r="A238" s="98">
        <f t="shared" si="43"/>
        <v>215</v>
      </c>
      <c r="B238" s="99">
        <f t="shared" si="39"/>
        <v>51140</v>
      </c>
      <c r="C238" s="100">
        <f t="shared" si="48"/>
        <v>2897191.2650235039</v>
      </c>
      <c r="D238" s="100">
        <f t="shared" si="40"/>
        <v>126026.00956579749</v>
      </c>
      <c r="E238" s="100">
        <f t="shared" si="44"/>
        <v>91670.149814727105</v>
      </c>
      <c r="F238" s="100">
        <f t="shared" si="45"/>
        <v>34355.859751070377</v>
      </c>
      <c r="G238" s="100"/>
      <c r="H238" s="100">
        <f t="shared" si="46"/>
        <v>7194478.8847912233</v>
      </c>
      <c r="I238" s="100">
        <f t="shared" si="47"/>
        <v>19892230.884521611</v>
      </c>
      <c r="J238" s="100">
        <f t="shared" si="41"/>
        <v>2805521.1152087767</v>
      </c>
      <c r="K238" s="101"/>
      <c r="AU238" s="102">
        <f t="shared" si="49"/>
        <v>126026.00956579749</v>
      </c>
      <c r="AV238" s="102">
        <f t="shared" si="42"/>
        <v>126026.00956579749</v>
      </c>
    </row>
    <row r="239" spans="1:48" s="3" customFormat="1" x14ac:dyDescent="0.25">
      <c r="A239" s="98">
        <f t="shared" si="43"/>
        <v>216</v>
      </c>
      <c r="B239" s="99">
        <f t="shared" si="39"/>
        <v>51171</v>
      </c>
      <c r="C239" s="100">
        <f t="shared" si="48"/>
        <v>2805521.1152087767</v>
      </c>
      <c r="D239" s="100">
        <f t="shared" si="40"/>
        <v>126026.00956579749</v>
      </c>
      <c r="E239" s="100">
        <f t="shared" si="44"/>
        <v>92757.205007946759</v>
      </c>
      <c r="F239" s="100">
        <f t="shared" si="45"/>
        <v>33268.804557850737</v>
      </c>
      <c r="G239" s="100"/>
      <c r="H239" s="100">
        <f t="shared" si="46"/>
        <v>7287236.0897991704</v>
      </c>
      <c r="I239" s="100">
        <f t="shared" si="47"/>
        <v>19925499.689079463</v>
      </c>
      <c r="J239" s="100">
        <f t="shared" si="41"/>
        <v>2712763.9102008301</v>
      </c>
      <c r="K239" s="101"/>
      <c r="AU239" s="102">
        <f t="shared" si="49"/>
        <v>126026.00956579749</v>
      </c>
      <c r="AV239" s="102">
        <f t="shared" si="42"/>
        <v>126026.00956579749</v>
      </c>
    </row>
    <row r="240" spans="1:48" s="3" customFormat="1" x14ac:dyDescent="0.25">
      <c r="A240" s="98">
        <f t="shared" si="43"/>
        <v>217</v>
      </c>
      <c r="B240" s="99">
        <f t="shared" si="39"/>
        <v>51200</v>
      </c>
      <c r="C240" s="100">
        <f t="shared" si="48"/>
        <v>2712763.9102008301</v>
      </c>
      <c r="D240" s="100">
        <f t="shared" si="40"/>
        <v>126026.00956579749</v>
      </c>
      <c r="E240" s="100">
        <f t="shared" si="44"/>
        <v>93857.150863999312</v>
      </c>
      <c r="F240" s="100">
        <f t="shared" si="45"/>
        <v>32168.858701798174</v>
      </c>
      <c r="G240" s="100"/>
      <c r="H240" s="100">
        <f t="shared" si="46"/>
        <v>7381093.2406631699</v>
      </c>
      <c r="I240" s="100">
        <f t="shared" si="47"/>
        <v>19957668.547781263</v>
      </c>
      <c r="J240" s="100">
        <f t="shared" si="41"/>
        <v>2618906.7593368306</v>
      </c>
      <c r="K240" s="101"/>
      <c r="AU240" s="102">
        <f t="shared" si="49"/>
        <v>126026.00956579749</v>
      </c>
      <c r="AV240" s="102">
        <f t="shared" si="42"/>
        <v>126026.00956579749</v>
      </c>
    </row>
    <row r="241" spans="1:48" s="3" customFormat="1" x14ac:dyDescent="0.25">
      <c r="A241" s="98">
        <f t="shared" si="43"/>
        <v>218</v>
      </c>
      <c r="B241" s="99">
        <f t="shared" si="39"/>
        <v>51231</v>
      </c>
      <c r="C241" s="100">
        <f t="shared" si="48"/>
        <v>2618906.7593368306</v>
      </c>
      <c r="D241" s="100">
        <f t="shared" si="40"/>
        <v>126026.00956579749</v>
      </c>
      <c r="E241" s="100">
        <f t="shared" si="44"/>
        <v>94970.140244661583</v>
      </c>
      <c r="F241" s="100">
        <f t="shared" si="45"/>
        <v>31055.86932113591</v>
      </c>
      <c r="G241" s="100"/>
      <c r="H241" s="100">
        <f t="shared" si="46"/>
        <v>7476063.3809078317</v>
      </c>
      <c r="I241" s="100">
        <f t="shared" si="47"/>
        <v>19988724.4171024</v>
      </c>
      <c r="J241" s="100">
        <f t="shared" si="41"/>
        <v>2523936.6190921692</v>
      </c>
      <c r="K241" s="101"/>
      <c r="AU241" s="102">
        <f t="shared" si="49"/>
        <v>126026.00956579749</v>
      </c>
      <c r="AV241" s="102">
        <f t="shared" si="42"/>
        <v>126026.00956579749</v>
      </c>
    </row>
    <row r="242" spans="1:48" s="3" customFormat="1" x14ac:dyDescent="0.25">
      <c r="A242" s="98">
        <f t="shared" si="43"/>
        <v>219</v>
      </c>
      <c r="B242" s="99">
        <f t="shared" si="39"/>
        <v>51261</v>
      </c>
      <c r="C242" s="100">
        <f t="shared" si="48"/>
        <v>2523936.6190921692</v>
      </c>
      <c r="D242" s="100">
        <f t="shared" si="40"/>
        <v>126026.00956579749</v>
      </c>
      <c r="E242" s="100">
        <f t="shared" si="44"/>
        <v>96096.327824396183</v>
      </c>
      <c r="F242" s="100">
        <f t="shared" si="45"/>
        <v>29929.681741401302</v>
      </c>
      <c r="G242" s="100"/>
      <c r="H242" s="100">
        <f t="shared" si="46"/>
        <v>7572159.7087322278</v>
      </c>
      <c r="I242" s="100">
        <f t="shared" si="47"/>
        <v>20018654.098843802</v>
      </c>
      <c r="J242" s="100">
        <f t="shared" si="41"/>
        <v>2427840.2912677731</v>
      </c>
      <c r="K242" s="101"/>
      <c r="AU242" s="102">
        <f t="shared" si="49"/>
        <v>126026.00956579749</v>
      </c>
      <c r="AV242" s="102">
        <f t="shared" si="42"/>
        <v>126026.00956579749</v>
      </c>
    </row>
    <row r="243" spans="1:48" s="3" customFormat="1" x14ac:dyDescent="0.25">
      <c r="A243" s="98">
        <f t="shared" si="43"/>
        <v>220</v>
      </c>
      <c r="B243" s="99">
        <f t="shared" si="39"/>
        <v>51292</v>
      </c>
      <c r="C243" s="100">
        <f t="shared" si="48"/>
        <v>2427840.2912677731</v>
      </c>
      <c r="D243" s="100">
        <f t="shared" si="40"/>
        <v>126026.00956579749</v>
      </c>
      <c r="E243" s="100">
        <f t="shared" si="44"/>
        <v>97235.870111847151</v>
      </c>
      <c r="F243" s="100">
        <f t="shared" si="45"/>
        <v>28790.139453950338</v>
      </c>
      <c r="G243" s="100"/>
      <c r="H243" s="100">
        <f t="shared" si="46"/>
        <v>7669395.5788440751</v>
      </c>
      <c r="I243" s="100">
        <f t="shared" si="47"/>
        <v>20047444.238297753</v>
      </c>
      <c r="J243" s="100">
        <f t="shared" si="41"/>
        <v>2330604.4211559258</v>
      </c>
      <c r="K243" s="101"/>
      <c r="AU243" s="102">
        <f t="shared" si="49"/>
        <v>126026.00956579749</v>
      </c>
      <c r="AV243" s="102">
        <f t="shared" si="42"/>
        <v>126026.00956579749</v>
      </c>
    </row>
    <row r="244" spans="1:48" s="3" customFormat="1" x14ac:dyDescent="0.25">
      <c r="A244" s="98">
        <f t="shared" si="43"/>
        <v>221</v>
      </c>
      <c r="B244" s="99">
        <f t="shared" si="39"/>
        <v>51322</v>
      </c>
      <c r="C244" s="100">
        <f t="shared" si="48"/>
        <v>2330604.4211559258</v>
      </c>
      <c r="D244" s="100">
        <f t="shared" si="40"/>
        <v>126026.00956579749</v>
      </c>
      <c r="E244" s="100">
        <f t="shared" si="44"/>
        <v>98388.925471590133</v>
      </c>
      <c r="F244" s="100">
        <f t="shared" si="45"/>
        <v>27637.084094207352</v>
      </c>
      <c r="G244" s="100"/>
      <c r="H244" s="100">
        <f t="shared" si="46"/>
        <v>7767784.504315665</v>
      </c>
      <c r="I244" s="100">
        <f t="shared" si="47"/>
        <v>20075081.322391961</v>
      </c>
      <c r="J244" s="100">
        <f t="shared" si="41"/>
        <v>2232215.4956843359</v>
      </c>
      <c r="K244" s="101"/>
      <c r="AU244" s="102">
        <f t="shared" si="49"/>
        <v>126026.00956579749</v>
      </c>
      <c r="AV244" s="102">
        <f t="shared" si="42"/>
        <v>126026.00956579749</v>
      </c>
    </row>
    <row r="245" spans="1:48" s="3" customFormat="1" x14ac:dyDescent="0.25">
      <c r="A245" s="98">
        <f t="shared" si="43"/>
        <v>222</v>
      </c>
      <c r="B245" s="99">
        <f t="shared" si="39"/>
        <v>51353</v>
      </c>
      <c r="C245" s="100">
        <f t="shared" si="48"/>
        <v>2232215.4956843359</v>
      </c>
      <c r="D245" s="100">
        <f t="shared" si="40"/>
        <v>126026.00956579749</v>
      </c>
      <c r="E245" s="100">
        <f t="shared" si="44"/>
        <v>99555.654146140747</v>
      </c>
      <c r="F245" s="100">
        <f t="shared" si="45"/>
        <v>26470.355419656746</v>
      </c>
      <c r="G245" s="100"/>
      <c r="H245" s="100">
        <f t="shared" si="46"/>
        <v>7867340.1584618054</v>
      </c>
      <c r="I245" s="100">
        <f t="shared" si="47"/>
        <v>20101551.677811619</v>
      </c>
      <c r="J245" s="100">
        <f t="shared" si="41"/>
        <v>2132659.841538195</v>
      </c>
      <c r="K245" s="101"/>
      <c r="AU245" s="102">
        <f t="shared" si="49"/>
        <v>126026.00956579749</v>
      </c>
      <c r="AV245" s="102">
        <f t="shared" si="42"/>
        <v>126026.00956579749</v>
      </c>
    </row>
    <row r="246" spans="1:48" s="3" customFormat="1" x14ac:dyDescent="0.25">
      <c r="A246" s="98">
        <f t="shared" si="43"/>
        <v>223</v>
      </c>
      <c r="B246" s="99">
        <f t="shared" si="39"/>
        <v>51384</v>
      </c>
      <c r="C246" s="100">
        <f t="shared" si="48"/>
        <v>2132659.841538195</v>
      </c>
      <c r="D246" s="100">
        <f t="shared" si="40"/>
        <v>126026.00956579749</v>
      </c>
      <c r="E246" s="100">
        <f t="shared" si="44"/>
        <v>100736.21827822374</v>
      </c>
      <c r="F246" s="100">
        <f t="shared" si="45"/>
        <v>25289.791287573757</v>
      </c>
      <c r="G246" s="100"/>
      <c r="H246" s="100">
        <f t="shared" si="46"/>
        <v>7968076.3767400291</v>
      </c>
      <c r="I246" s="100">
        <f t="shared" si="47"/>
        <v>20126841.469099194</v>
      </c>
      <c r="J246" s="100">
        <f t="shared" si="41"/>
        <v>2031923.6232599714</v>
      </c>
      <c r="K246" s="101"/>
      <c r="AU246" s="102">
        <f t="shared" si="49"/>
        <v>126026.00956579749</v>
      </c>
      <c r="AV246" s="102">
        <f t="shared" si="42"/>
        <v>126026.00956579749</v>
      </c>
    </row>
    <row r="247" spans="1:48" s="3" customFormat="1" x14ac:dyDescent="0.25">
      <c r="A247" s="98">
        <f t="shared" si="43"/>
        <v>224</v>
      </c>
      <c r="B247" s="99">
        <f t="shared" si="39"/>
        <v>51414</v>
      </c>
      <c r="C247" s="100">
        <f t="shared" si="48"/>
        <v>2031923.6232599714</v>
      </c>
      <c r="D247" s="100">
        <f t="shared" si="40"/>
        <v>126026.00956579749</v>
      </c>
      <c r="E247" s="100">
        <f t="shared" si="44"/>
        <v>101930.78193330634</v>
      </c>
      <c r="F247" s="100">
        <f t="shared" si="45"/>
        <v>24095.227632491155</v>
      </c>
      <c r="G247" s="100"/>
      <c r="H247" s="100">
        <f t="shared" si="46"/>
        <v>8070007.1586733358</v>
      </c>
      <c r="I247" s="100">
        <f t="shared" si="47"/>
        <v>20150936.696731687</v>
      </c>
      <c r="J247" s="100">
        <f t="shared" si="41"/>
        <v>1929992.8413266651</v>
      </c>
      <c r="K247" s="101"/>
      <c r="AU247" s="102">
        <f t="shared" si="49"/>
        <v>126026.00956579749</v>
      </c>
      <c r="AV247" s="102">
        <f t="shared" si="42"/>
        <v>126026.00956579749</v>
      </c>
    </row>
    <row r="248" spans="1:48" s="3" customFormat="1" x14ac:dyDescent="0.25">
      <c r="A248" s="98">
        <f t="shared" si="43"/>
        <v>225</v>
      </c>
      <c r="B248" s="99">
        <f t="shared" si="39"/>
        <v>51445</v>
      </c>
      <c r="C248" s="100">
        <f t="shared" si="48"/>
        <v>1929992.8413266651</v>
      </c>
      <c r="D248" s="100">
        <f t="shared" si="40"/>
        <v>126026.00956579749</v>
      </c>
      <c r="E248" s="100">
        <f t="shared" si="44"/>
        <v>103139.51112239879</v>
      </c>
      <c r="F248" s="100">
        <f t="shared" si="45"/>
        <v>22886.498443398701</v>
      </c>
      <c r="G248" s="100"/>
      <c r="H248" s="100">
        <f t="shared" si="46"/>
        <v>8173146.6697957348</v>
      </c>
      <c r="I248" s="100">
        <f t="shared" si="47"/>
        <v>20173823.195175085</v>
      </c>
      <c r="J248" s="100">
        <f t="shared" si="41"/>
        <v>1826853.3302042664</v>
      </c>
      <c r="K248" s="101"/>
      <c r="AU248" s="102">
        <f t="shared" si="49"/>
        <v>126026.00956579749</v>
      </c>
      <c r="AV248" s="102">
        <f t="shared" si="42"/>
        <v>126026.00956579749</v>
      </c>
    </row>
    <row r="249" spans="1:48" s="3" customFormat="1" x14ac:dyDescent="0.25">
      <c r="A249" s="98">
        <f t="shared" si="43"/>
        <v>226</v>
      </c>
      <c r="B249" s="99">
        <f t="shared" si="39"/>
        <v>51475</v>
      </c>
      <c r="C249" s="100">
        <f t="shared" si="48"/>
        <v>1826853.3302042664</v>
      </c>
      <c r="D249" s="100">
        <f t="shared" si="40"/>
        <v>126026.00956579749</v>
      </c>
      <c r="E249" s="100">
        <f t="shared" si="44"/>
        <v>104362.57382512523</v>
      </c>
      <c r="F249" s="100">
        <f t="shared" si="45"/>
        <v>21663.435740672256</v>
      </c>
      <c r="G249" s="100"/>
      <c r="H249" s="100">
        <f t="shared" si="46"/>
        <v>8277509.2436208604</v>
      </c>
      <c r="I249" s="100">
        <f t="shared" si="47"/>
        <v>20195486.630915757</v>
      </c>
      <c r="J249" s="100">
        <f t="shared" si="41"/>
        <v>1722490.756379141</v>
      </c>
      <c r="K249" s="101"/>
      <c r="AU249" s="102">
        <f t="shared" si="49"/>
        <v>126026.00956579749</v>
      </c>
      <c r="AV249" s="102">
        <f t="shared" si="42"/>
        <v>126026.00956579749</v>
      </c>
    </row>
    <row r="250" spans="1:48" s="3" customFormat="1" x14ac:dyDescent="0.25">
      <c r="A250" s="98">
        <f t="shared" si="43"/>
        <v>227</v>
      </c>
      <c r="B250" s="99">
        <f t="shared" si="39"/>
        <v>51506</v>
      </c>
      <c r="C250" s="100">
        <f t="shared" si="48"/>
        <v>1722490.756379141</v>
      </c>
      <c r="D250" s="100">
        <f t="shared" si="40"/>
        <v>126026.00956579749</v>
      </c>
      <c r="E250" s="100">
        <f t="shared" si="44"/>
        <v>105600.14001306817</v>
      </c>
      <c r="F250" s="100">
        <f t="shared" si="45"/>
        <v>20425.869552729313</v>
      </c>
      <c r="G250" s="100"/>
      <c r="H250" s="100">
        <f t="shared" si="46"/>
        <v>8383109.3836339284</v>
      </c>
      <c r="I250" s="100">
        <f t="shared" si="47"/>
        <v>20215912.500468485</v>
      </c>
      <c r="J250" s="100">
        <f t="shared" si="41"/>
        <v>1616890.6163660728</v>
      </c>
      <c r="K250" s="101"/>
      <c r="AU250" s="102">
        <f t="shared" si="49"/>
        <v>126026.00956579749</v>
      </c>
      <c r="AV250" s="102">
        <f t="shared" si="42"/>
        <v>126026.00956579749</v>
      </c>
    </row>
    <row r="251" spans="1:48" s="3" customFormat="1" x14ac:dyDescent="0.25">
      <c r="A251" s="98">
        <f t="shared" si="43"/>
        <v>228</v>
      </c>
      <c r="B251" s="99">
        <f t="shared" si="39"/>
        <v>51537</v>
      </c>
      <c r="C251" s="100">
        <f t="shared" si="48"/>
        <v>1616890.6163660728</v>
      </c>
      <c r="D251" s="100">
        <f t="shared" si="40"/>
        <v>126026.00956579749</v>
      </c>
      <c r="E251" s="100">
        <f t="shared" si="44"/>
        <v>106852.38167338981</v>
      </c>
      <c r="F251" s="100">
        <f t="shared" si="45"/>
        <v>19173.62789240768</v>
      </c>
      <c r="G251" s="100"/>
      <c r="H251" s="100">
        <f t="shared" si="46"/>
        <v>8489961.7653073184</v>
      </c>
      <c r="I251" s="100">
        <f t="shared" si="47"/>
        <v>20235086.128360894</v>
      </c>
      <c r="J251" s="100">
        <f t="shared" si="41"/>
        <v>1510038.234692683</v>
      </c>
      <c r="K251" s="101"/>
      <c r="AU251" s="102">
        <f t="shared" si="49"/>
        <v>126026.00956579749</v>
      </c>
      <c r="AV251" s="102">
        <f t="shared" si="42"/>
        <v>126026.00956579749</v>
      </c>
    </row>
    <row r="252" spans="1:48" s="3" customFormat="1" x14ac:dyDescent="0.25">
      <c r="A252" s="98">
        <f t="shared" si="43"/>
        <v>229</v>
      </c>
      <c r="B252" s="99">
        <f t="shared" si="39"/>
        <v>51565</v>
      </c>
      <c r="C252" s="100">
        <f t="shared" si="48"/>
        <v>1510038.234692683</v>
      </c>
      <c r="D252" s="100">
        <f t="shared" si="40"/>
        <v>126026.00956579749</v>
      </c>
      <c r="E252" s="100">
        <f t="shared" si="44"/>
        <v>108119.47283273343</v>
      </c>
      <c r="F252" s="100">
        <f t="shared" si="45"/>
        <v>17906.536733064062</v>
      </c>
      <c r="G252" s="100"/>
      <c r="H252" s="100">
        <f t="shared" si="46"/>
        <v>8598081.2381400522</v>
      </c>
      <c r="I252" s="100">
        <f t="shared" si="47"/>
        <v>20252992.665093958</v>
      </c>
      <c r="J252" s="100">
        <f t="shared" si="41"/>
        <v>1401918.7618599494</v>
      </c>
      <c r="K252" s="101"/>
      <c r="AU252" s="102">
        <f t="shared" si="49"/>
        <v>126026.00956579749</v>
      </c>
      <c r="AV252" s="102">
        <f t="shared" si="42"/>
        <v>126026.00956579749</v>
      </c>
    </row>
    <row r="253" spans="1:48" s="3" customFormat="1" x14ac:dyDescent="0.25">
      <c r="A253" s="98">
        <f t="shared" si="43"/>
        <v>230</v>
      </c>
      <c r="B253" s="99">
        <f t="shared" si="39"/>
        <v>51596</v>
      </c>
      <c r="C253" s="100">
        <f t="shared" si="48"/>
        <v>1401918.7618599494</v>
      </c>
      <c r="D253" s="100">
        <f t="shared" si="40"/>
        <v>126026.00956579749</v>
      </c>
      <c r="E253" s="100">
        <f t="shared" si="44"/>
        <v>109401.58958140826</v>
      </c>
      <c r="F253" s="100">
        <f t="shared" si="45"/>
        <v>16624.419984389231</v>
      </c>
      <c r="G253" s="100"/>
      <c r="H253" s="100">
        <f t="shared" si="46"/>
        <v>8707482.8277214598</v>
      </c>
      <c r="I253" s="100">
        <f t="shared" si="47"/>
        <v>20269617.085078347</v>
      </c>
      <c r="J253" s="100">
        <f t="shared" si="41"/>
        <v>1292517.1722785411</v>
      </c>
      <c r="K253" s="101"/>
      <c r="AU253" s="102">
        <f t="shared" si="49"/>
        <v>126026.00956579749</v>
      </c>
      <c r="AV253" s="102">
        <f t="shared" si="42"/>
        <v>126026.00956579749</v>
      </c>
    </row>
    <row r="254" spans="1:48" s="3" customFormat="1" x14ac:dyDescent="0.25">
      <c r="A254" s="98">
        <f t="shared" si="43"/>
        <v>231</v>
      </c>
      <c r="B254" s="99">
        <f t="shared" si="39"/>
        <v>51626</v>
      </c>
      <c r="C254" s="100">
        <f t="shared" si="48"/>
        <v>1292517.1722785411</v>
      </c>
      <c r="D254" s="100">
        <f t="shared" si="40"/>
        <v>126026.00956579749</v>
      </c>
      <c r="E254" s="100">
        <f t="shared" si="44"/>
        <v>110698.91009786112</v>
      </c>
      <c r="F254" s="100">
        <f t="shared" si="45"/>
        <v>15327.099467936365</v>
      </c>
      <c r="G254" s="100"/>
      <c r="H254" s="100">
        <f t="shared" si="46"/>
        <v>8818181.7378193215</v>
      </c>
      <c r="I254" s="100">
        <f t="shared" si="47"/>
        <v>20284944.184546284</v>
      </c>
      <c r="J254" s="100">
        <f t="shared" si="41"/>
        <v>1181818.2621806799</v>
      </c>
      <c r="K254" s="101"/>
      <c r="AU254" s="102">
        <f t="shared" si="49"/>
        <v>126026.00956579749</v>
      </c>
      <c r="AV254" s="102">
        <f t="shared" si="42"/>
        <v>126026.00956579749</v>
      </c>
    </row>
    <row r="255" spans="1:48" s="3" customFormat="1" x14ac:dyDescent="0.25">
      <c r="A255" s="98">
        <f t="shared" si="43"/>
        <v>232</v>
      </c>
      <c r="B255" s="99">
        <f t="shared" si="39"/>
        <v>51657</v>
      </c>
      <c r="C255" s="100">
        <f t="shared" si="48"/>
        <v>1181818.2621806799</v>
      </c>
      <c r="D255" s="100">
        <f t="shared" si="40"/>
        <v>126026.00956579749</v>
      </c>
      <c r="E255" s="100">
        <f t="shared" si="44"/>
        <v>112011.61467343826</v>
      </c>
      <c r="F255" s="100">
        <f t="shared" si="45"/>
        <v>14014.394892359227</v>
      </c>
      <c r="G255" s="100"/>
      <c r="H255" s="100">
        <f t="shared" si="46"/>
        <v>8930193.352492759</v>
      </c>
      <c r="I255" s="100">
        <f t="shared" si="47"/>
        <v>20298958.579438645</v>
      </c>
      <c r="J255" s="100">
        <f t="shared" si="41"/>
        <v>1069806.6475072417</v>
      </c>
      <c r="K255" s="101"/>
      <c r="AU255" s="102">
        <f t="shared" si="49"/>
        <v>126026.00956579749</v>
      </c>
      <c r="AV255" s="102">
        <f t="shared" si="42"/>
        <v>126026.00956579749</v>
      </c>
    </row>
    <row r="256" spans="1:48" s="3" customFormat="1" x14ac:dyDescent="0.25">
      <c r="A256" s="98">
        <f t="shared" si="43"/>
        <v>233</v>
      </c>
      <c r="B256" s="99">
        <f t="shared" si="39"/>
        <v>51687</v>
      </c>
      <c r="C256" s="100">
        <f t="shared" si="48"/>
        <v>1069806.6475072417</v>
      </c>
      <c r="D256" s="100">
        <f t="shared" si="40"/>
        <v>126026.00956579749</v>
      </c>
      <c r="E256" s="100">
        <f t="shared" si="44"/>
        <v>113339.88573744078</v>
      </c>
      <c r="F256" s="100">
        <f t="shared" si="45"/>
        <v>12686.123828356707</v>
      </c>
      <c r="G256" s="100"/>
      <c r="H256" s="100">
        <f t="shared" si="46"/>
        <v>9043533.2382302005</v>
      </c>
      <c r="I256" s="100">
        <f t="shared" si="47"/>
        <v>20311644.703267001</v>
      </c>
      <c r="J256" s="100">
        <f t="shared" si="41"/>
        <v>956466.76176980091</v>
      </c>
      <c r="K256" s="101"/>
      <c r="AU256" s="102">
        <f t="shared" si="49"/>
        <v>126026.00956579749</v>
      </c>
      <c r="AV256" s="102">
        <f t="shared" si="42"/>
        <v>126026.00956579749</v>
      </c>
    </row>
    <row r="257" spans="1:48" s="3" customFormat="1" x14ac:dyDescent="0.25">
      <c r="A257" s="98">
        <f t="shared" si="43"/>
        <v>234</v>
      </c>
      <c r="B257" s="99">
        <f t="shared" si="39"/>
        <v>51718</v>
      </c>
      <c r="C257" s="100">
        <f t="shared" si="48"/>
        <v>956466.76176980091</v>
      </c>
      <c r="D257" s="100">
        <f t="shared" si="40"/>
        <v>126026.00956579749</v>
      </c>
      <c r="E257" s="100">
        <f t="shared" si="44"/>
        <v>114683.90788247727</v>
      </c>
      <c r="F257" s="100">
        <f t="shared" si="45"/>
        <v>11342.101683320221</v>
      </c>
      <c r="G257" s="100"/>
      <c r="H257" s="100">
        <f t="shared" si="46"/>
        <v>9158217.1461126786</v>
      </c>
      <c r="I257" s="100">
        <f t="shared" si="47"/>
        <v>20322986.804950319</v>
      </c>
      <c r="J257" s="100">
        <f t="shared" si="41"/>
        <v>841782.85388732364</v>
      </c>
      <c r="K257" s="101"/>
      <c r="AU257" s="102">
        <f t="shared" si="49"/>
        <v>126026.00956579749</v>
      </c>
      <c r="AV257" s="102">
        <f t="shared" si="42"/>
        <v>126026.00956579749</v>
      </c>
    </row>
    <row r="258" spans="1:48" s="3" customFormat="1" x14ac:dyDescent="0.25">
      <c r="A258" s="98">
        <f t="shared" si="43"/>
        <v>235</v>
      </c>
      <c r="B258" s="99">
        <f t="shared" si="39"/>
        <v>51749</v>
      </c>
      <c r="C258" s="100">
        <f t="shared" si="48"/>
        <v>841782.85388732364</v>
      </c>
      <c r="D258" s="100">
        <f t="shared" si="40"/>
        <v>126026.00956579749</v>
      </c>
      <c r="E258" s="100">
        <f t="shared" si="44"/>
        <v>116043.86789011698</v>
      </c>
      <c r="F258" s="100">
        <f t="shared" si="45"/>
        <v>9982.141675680512</v>
      </c>
      <c r="G258" s="100"/>
      <c r="H258" s="100">
        <f t="shared" si="46"/>
        <v>9274261.0140027963</v>
      </c>
      <c r="I258" s="100">
        <f t="shared" si="47"/>
        <v>20332968.946626</v>
      </c>
      <c r="J258" s="100">
        <f t="shared" si="41"/>
        <v>725738.98599720665</v>
      </c>
      <c r="K258" s="101"/>
      <c r="AU258" s="102">
        <f t="shared" si="49"/>
        <v>126026.00956579749</v>
      </c>
      <c r="AV258" s="102">
        <f t="shared" si="42"/>
        <v>126026.00956579749</v>
      </c>
    </row>
    <row r="259" spans="1:48" s="3" customFormat="1" x14ac:dyDescent="0.25">
      <c r="A259" s="98">
        <f t="shared" si="43"/>
        <v>236</v>
      </c>
      <c r="B259" s="99">
        <f t="shared" si="39"/>
        <v>51779</v>
      </c>
      <c r="C259" s="100">
        <f t="shared" si="48"/>
        <v>725738.98599720665</v>
      </c>
      <c r="D259" s="100">
        <f t="shared" si="40"/>
        <v>126026.00956579749</v>
      </c>
      <c r="E259" s="100">
        <f t="shared" si="44"/>
        <v>117419.95475684728</v>
      </c>
      <c r="F259" s="100">
        <f t="shared" si="45"/>
        <v>8606.0548089502081</v>
      </c>
      <c r="G259" s="100"/>
      <c r="H259" s="100">
        <f t="shared" si="46"/>
        <v>9391680.9687596429</v>
      </c>
      <c r="I259" s="100">
        <f t="shared" si="47"/>
        <v>20341575.001434952</v>
      </c>
      <c r="J259" s="100">
        <f t="shared" si="41"/>
        <v>608319.03124035941</v>
      </c>
      <c r="K259" s="101"/>
      <c r="AU259" s="102">
        <f t="shared" si="49"/>
        <v>126026.00956579749</v>
      </c>
      <c r="AV259" s="102">
        <f t="shared" si="42"/>
        <v>126026.00956579749</v>
      </c>
    </row>
    <row r="260" spans="1:48" s="3" customFormat="1" x14ac:dyDescent="0.25">
      <c r="A260" s="98">
        <f t="shared" si="43"/>
        <v>237</v>
      </c>
      <c r="B260" s="99">
        <f t="shared" si="39"/>
        <v>51810</v>
      </c>
      <c r="C260" s="100">
        <f t="shared" si="48"/>
        <v>608319.03124035941</v>
      </c>
      <c r="D260" s="100">
        <f t="shared" si="40"/>
        <v>126026.00956579749</v>
      </c>
      <c r="E260" s="100">
        <f t="shared" si="44"/>
        <v>118812.35972033889</v>
      </c>
      <c r="F260" s="100">
        <f t="shared" si="45"/>
        <v>7213.6498454585953</v>
      </c>
      <c r="G260" s="100"/>
      <c r="H260" s="100">
        <f t="shared" si="46"/>
        <v>9510493.328479981</v>
      </c>
      <c r="I260" s="100">
        <f t="shared" si="47"/>
        <v>20348788.651280411</v>
      </c>
      <c r="J260" s="100">
        <f t="shared" si="41"/>
        <v>489506.67152002052</v>
      </c>
      <c r="K260" s="101"/>
      <c r="AU260" s="102">
        <f t="shared" si="49"/>
        <v>126026.00956579749</v>
      </c>
      <c r="AV260" s="102">
        <f t="shared" si="42"/>
        <v>126026.00956579749</v>
      </c>
    </row>
    <row r="261" spans="1:48" s="3" customFormat="1" x14ac:dyDescent="0.25">
      <c r="A261" s="98">
        <f t="shared" si="43"/>
        <v>238</v>
      </c>
      <c r="B261" s="99">
        <f t="shared" si="39"/>
        <v>51840</v>
      </c>
      <c r="C261" s="100">
        <f t="shared" si="48"/>
        <v>489506.67152002052</v>
      </c>
      <c r="D261" s="100">
        <f t="shared" si="40"/>
        <v>126026.00956579749</v>
      </c>
      <c r="E261" s="100">
        <f t="shared" si="44"/>
        <v>120221.27628602258</v>
      </c>
      <c r="F261" s="100">
        <f t="shared" si="45"/>
        <v>5804.7332797749086</v>
      </c>
      <c r="G261" s="100"/>
      <c r="H261" s="100">
        <f t="shared" si="46"/>
        <v>9630714.6047660038</v>
      </c>
      <c r="I261" s="100">
        <f t="shared" si="47"/>
        <v>20354593.384560186</v>
      </c>
      <c r="J261" s="100">
        <f t="shared" si="41"/>
        <v>369285.39523399796</v>
      </c>
      <c r="K261" s="101"/>
      <c r="AU261" s="102">
        <f t="shared" si="49"/>
        <v>126026.00956579749</v>
      </c>
      <c r="AV261" s="102">
        <f t="shared" si="42"/>
        <v>126026.00956579749</v>
      </c>
    </row>
    <row r="262" spans="1:48" s="3" customFormat="1" x14ac:dyDescent="0.25">
      <c r="A262" s="98">
        <f t="shared" si="43"/>
        <v>239</v>
      </c>
      <c r="B262" s="99">
        <f t="shared" si="39"/>
        <v>51871</v>
      </c>
      <c r="C262" s="100">
        <f t="shared" si="48"/>
        <v>369285.39523399796</v>
      </c>
      <c r="D262" s="100">
        <f t="shared" si="40"/>
        <v>126026.00956579749</v>
      </c>
      <c r="E262" s="100">
        <f t="shared" si="44"/>
        <v>121646.900253981</v>
      </c>
      <c r="F262" s="100">
        <f t="shared" si="45"/>
        <v>4379.1093118164918</v>
      </c>
      <c r="G262" s="100"/>
      <c r="H262" s="100">
        <f t="shared" si="46"/>
        <v>9752361.5050199851</v>
      </c>
      <c r="I262" s="100">
        <f t="shared" si="47"/>
        <v>20358972.493872002</v>
      </c>
      <c r="J262" s="100">
        <f t="shared" si="41"/>
        <v>247638.49498001696</v>
      </c>
      <c r="K262" s="101"/>
      <c r="AU262" s="102">
        <f t="shared" si="49"/>
        <v>126026.00956579749</v>
      </c>
      <c r="AV262" s="102">
        <f t="shared" si="42"/>
        <v>126026.00956579749</v>
      </c>
    </row>
    <row r="263" spans="1:48" s="3" customFormat="1" x14ac:dyDescent="0.25">
      <c r="A263" s="98">
        <f t="shared" si="43"/>
        <v>240</v>
      </c>
      <c r="B263" s="99">
        <f t="shared" si="39"/>
        <v>51902</v>
      </c>
      <c r="C263" s="100">
        <f t="shared" si="48"/>
        <v>247638.49498001696</v>
      </c>
      <c r="D263" s="100">
        <f t="shared" si="40"/>
        <v>126026.00956579749</v>
      </c>
      <c r="E263" s="100">
        <f t="shared" si="44"/>
        <v>123089.42974615945</v>
      </c>
      <c r="F263" s="100">
        <f t="shared" si="45"/>
        <v>2936.5798196380342</v>
      </c>
      <c r="G263" s="100"/>
      <c r="H263" s="100">
        <f t="shared" si="46"/>
        <v>9875450.9347661454</v>
      </c>
      <c r="I263" s="100">
        <f t="shared" si="47"/>
        <v>20361909.07369164</v>
      </c>
      <c r="J263" s="100">
        <f t="shared" si="41"/>
        <v>124549.0652338575</v>
      </c>
      <c r="K263" s="101"/>
      <c r="AU263" s="102">
        <f t="shared" si="49"/>
        <v>126026.00956579749</v>
      </c>
      <c r="AV263" s="102">
        <f t="shared" si="42"/>
        <v>126026.00956579749</v>
      </c>
    </row>
    <row r="264" spans="1:48" s="3" customFormat="1" x14ac:dyDescent="0.25">
      <c r="A264" s="98">
        <f t="shared" si="43"/>
        <v>241</v>
      </c>
      <c r="B264" s="99">
        <f t="shared" si="39"/>
        <v>51930</v>
      </c>
      <c r="C264" s="100">
        <f t="shared" si="48"/>
        <v>124549.0652338575</v>
      </c>
      <c r="D264" s="100">
        <f t="shared" si="40"/>
        <v>124549.0652338575</v>
      </c>
      <c r="E264" s="100">
        <f t="shared" si="44"/>
        <v>123072.12090195934</v>
      </c>
      <c r="F264" s="100">
        <f t="shared" si="45"/>
        <v>1476.94433189816</v>
      </c>
      <c r="G264" s="100"/>
      <c r="H264" s="100">
        <f t="shared" si="46"/>
        <v>9998523.0556681044</v>
      </c>
      <c r="I264" s="100">
        <f t="shared" si="47"/>
        <v>20363386.018023539</v>
      </c>
      <c r="J264" s="100">
        <f t="shared" si="41"/>
        <v>0</v>
      </c>
      <c r="K264" s="101"/>
      <c r="AU264" s="102">
        <f t="shared" si="49"/>
        <v>126026.00956579749</v>
      </c>
      <c r="AV264" s="102">
        <f t="shared" si="42"/>
        <v>124549.0652338575</v>
      </c>
    </row>
    <row r="265" spans="1:48" s="3" customFormat="1" x14ac:dyDescent="0.25">
      <c r="A265" s="98">
        <f t="shared" si="43"/>
        <v>242</v>
      </c>
      <c r="B265" s="99">
        <f t="shared" si="39"/>
        <v>51961</v>
      </c>
      <c r="C265" s="100">
        <f t="shared" si="48"/>
        <v>0</v>
      </c>
      <c r="D265" s="100">
        <f t="shared" si="40"/>
        <v>0</v>
      </c>
      <c r="E265" s="100">
        <f t="shared" si="44"/>
        <v>0</v>
      </c>
      <c r="F265" s="100">
        <f t="shared" si="45"/>
        <v>0</v>
      </c>
      <c r="G265" s="100"/>
      <c r="H265" s="100">
        <f t="shared" si="46"/>
        <v>9998523.0556681044</v>
      </c>
      <c r="I265" s="100">
        <f t="shared" si="47"/>
        <v>20363386.018023539</v>
      </c>
      <c r="J265" s="100">
        <f t="shared" si="41"/>
        <v>0</v>
      </c>
      <c r="K265" s="101"/>
      <c r="AU265" s="102">
        <f t="shared" si="49"/>
        <v>126026.00956579749</v>
      </c>
      <c r="AV265" s="102">
        <f t="shared" si="42"/>
        <v>0</v>
      </c>
    </row>
    <row r="266" spans="1:48" s="3" customFormat="1" x14ac:dyDescent="0.25">
      <c r="A266" s="98">
        <f t="shared" si="43"/>
        <v>243</v>
      </c>
      <c r="B266" s="99">
        <f t="shared" si="39"/>
        <v>51991</v>
      </c>
      <c r="C266" s="100">
        <f t="shared" si="48"/>
        <v>0</v>
      </c>
      <c r="D266" s="100">
        <f t="shared" si="40"/>
        <v>0</v>
      </c>
      <c r="E266" s="100">
        <f t="shared" si="44"/>
        <v>0</v>
      </c>
      <c r="F266" s="100">
        <f t="shared" si="45"/>
        <v>0</v>
      </c>
      <c r="G266" s="100"/>
      <c r="H266" s="100">
        <f t="shared" si="46"/>
        <v>9998523.0556681044</v>
      </c>
      <c r="I266" s="100">
        <f t="shared" si="47"/>
        <v>20363386.018023539</v>
      </c>
      <c r="J266" s="100">
        <f t="shared" si="41"/>
        <v>0</v>
      </c>
      <c r="K266" s="101"/>
      <c r="AU266" s="102">
        <f t="shared" si="49"/>
        <v>126026.00956579749</v>
      </c>
      <c r="AV266" s="102">
        <f t="shared" si="42"/>
        <v>0</v>
      </c>
    </row>
    <row r="267" spans="1:48" s="3" customFormat="1" x14ac:dyDescent="0.25">
      <c r="A267" s="98">
        <f t="shared" si="43"/>
        <v>244</v>
      </c>
      <c r="B267" s="99">
        <f t="shared" si="39"/>
        <v>52022</v>
      </c>
      <c r="C267" s="100">
        <f t="shared" si="48"/>
        <v>0</v>
      </c>
      <c r="D267" s="100">
        <f t="shared" si="40"/>
        <v>0</v>
      </c>
      <c r="E267" s="100">
        <f t="shared" si="44"/>
        <v>0</v>
      </c>
      <c r="F267" s="100">
        <f t="shared" si="45"/>
        <v>0</v>
      </c>
      <c r="G267" s="100"/>
      <c r="H267" s="100">
        <f t="shared" si="46"/>
        <v>9998523.0556681044</v>
      </c>
      <c r="I267" s="100">
        <f t="shared" si="47"/>
        <v>20363386.018023539</v>
      </c>
      <c r="J267" s="100">
        <f t="shared" si="41"/>
        <v>0</v>
      </c>
      <c r="K267" s="101"/>
      <c r="AU267" s="102">
        <f t="shared" si="49"/>
        <v>126026.00956579749</v>
      </c>
      <c r="AV267" s="102">
        <f t="shared" si="42"/>
        <v>0</v>
      </c>
    </row>
    <row r="268" spans="1:48" s="3" customFormat="1" x14ac:dyDescent="0.25">
      <c r="A268" s="98">
        <f t="shared" si="43"/>
        <v>245</v>
      </c>
      <c r="B268" s="99">
        <f t="shared" si="39"/>
        <v>52052</v>
      </c>
      <c r="C268" s="100">
        <f t="shared" si="48"/>
        <v>0</v>
      </c>
      <c r="D268" s="100">
        <f t="shared" si="40"/>
        <v>0</v>
      </c>
      <c r="E268" s="100">
        <f t="shared" si="44"/>
        <v>0</v>
      </c>
      <c r="F268" s="100">
        <f t="shared" si="45"/>
        <v>0</v>
      </c>
      <c r="G268" s="100"/>
      <c r="H268" s="100">
        <f t="shared" si="46"/>
        <v>9998523.0556681044</v>
      </c>
      <c r="I268" s="100">
        <f t="shared" si="47"/>
        <v>20363386.018023539</v>
      </c>
      <c r="J268" s="100">
        <f t="shared" si="41"/>
        <v>0</v>
      </c>
      <c r="K268" s="101"/>
      <c r="AU268" s="102">
        <f t="shared" si="49"/>
        <v>126026.00956579749</v>
      </c>
      <c r="AV268" s="102">
        <f t="shared" si="42"/>
        <v>0</v>
      </c>
    </row>
    <row r="269" spans="1:48" s="3" customFormat="1" x14ac:dyDescent="0.25">
      <c r="A269" s="98">
        <f t="shared" si="43"/>
        <v>246</v>
      </c>
      <c r="B269" s="99">
        <f t="shared" si="39"/>
        <v>52083</v>
      </c>
      <c r="C269" s="100">
        <f t="shared" si="48"/>
        <v>0</v>
      </c>
      <c r="D269" s="100">
        <f t="shared" si="40"/>
        <v>0</v>
      </c>
      <c r="E269" s="100">
        <f t="shared" si="44"/>
        <v>0</v>
      </c>
      <c r="F269" s="100">
        <f t="shared" si="45"/>
        <v>0</v>
      </c>
      <c r="G269" s="100"/>
      <c r="H269" s="100">
        <f t="shared" si="46"/>
        <v>9998523.0556681044</v>
      </c>
      <c r="I269" s="100">
        <f t="shared" si="47"/>
        <v>20363386.018023539</v>
      </c>
      <c r="J269" s="100">
        <f t="shared" si="41"/>
        <v>0</v>
      </c>
      <c r="K269" s="101"/>
      <c r="AU269" s="102">
        <f t="shared" si="49"/>
        <v>126026.00956579749</v>
      </c>
      <c r="AV269" s="102">
        <f t="shared" si="42"/>
        <v>0</v>
      </c>
    </row>
    <row r="270" spans="1:48" s="3" customFormat="1" x14ac:dyDescent="0.25">
      <c r="A270" s="98">
        <f t="shared" si="43"/>
        <v>247</v>
      </c>
      <c r="B270" s="99">
        <f t="shared" si="39"/>
        <v>52114</v>
      </c>
      <c r="C270" s="100">
        <f t="shared" si="48"/>
        <v>0</v>
      </c>
      <c r="D270" s="100">
        <f t="shared" si="40"/>
        <v>0</v>
      </c>
      <c r="E270" s="100">
        <f t="shared" si="44"/>
        <v>0</v>
      </c>
      <c r="F270" s="100">
        <f t="shared" si="45"/>
        <v>0</v>
      </c>
      <c r="G270" s="100"/>
      <c r="H270" s="100">
        <f t="shared" si="46"/>
        <v>9998523.0556681044</v>
      </c>
      <c r="I270" s="100">
        <f t="shared" si="47"/>
        <v>20363386.018023539</v>
      </c>
      <c r="J270" s="100">
        <f t="shared" si="41"/>
        <v>0</v>
      </c>
      <c r="K270" s="101"/>
      <c r="AU270" s="102">
        <f t="shared" si="49"/>
        <v>126026.00956579749</v>
      </c>
      <c r="AV270" s="102">
        <f t="shared" si="42"/>
        <v>0</v>
      </c>
    </row>
    <row r="271" spans="1:48" s="3" customFormat="1" x14ac:dyDescent="0.25">
      <c r="A271" s="98">
        <f t="shared" si="43"/>
        <v>248</v>
      </c>
      <c r="B271" s="99">
        <f t="shared" si="39"/>
        <v>52144</v>
      </c>
      <c r="C271" s="100">
        <f t="shared" si="48"/>
        <v>0</v>
      </c>
      <c r="D271" s="100">
        <f t="shared" si="40"/>
        <v>0</v>
      </c>
      <c r="E271" s="100">
        <f t="shared" si="44"/>
        <v>0</v>
      </c>
      <c r="F271" s="100">
        <f t="shared" si="45"/>
        <v>0</v>
      </c>
      <c r="G271" s="100"/>
      <c r="H271" s="100">
        <f t="shared" si="46"/>
        <v>9998523.0556681044</v>
      </c>
      <c r="I271" s="100">
        <f t="shared" si="47"/>
        <v>20363386.018023539</v>
      </c>
      <c r="J271" s="100">
        <f t="shared" si="41"/>
        <v>0</v>
      </c>
      <c r="K271" s="101"/>
      <c r="AU271" s="102">
        <f t="shared" si="49"/>
        <v>126026.00956579749</v>
      </c>
      <c r="AV271" s="102">
        <f t="shared" si="42"/>
        <v>0</v>
      </c>
    </row>
    <row r="272" spans="1:48" s="3" customFormat="1" x14ac:dyDescent="0.25">
      <c r="A272" s="98">
        <f t="shared" si="43"/>
        <v>249</v>
      </c>
      <c r="B272" s="99">
        <f t="shared" si="39"/>
        <v>52175</v>
      </c>
      <c r="C272" s="100">
        <f t="shared" si="48"/>
        <v>0</v>
      </c>
      <c r="D272" s="100">
        <f t="shared" si="40"/>
        <v>0</v>
      </c>
      <c r="E272" s="100">
        <f t="shared" si="44"/>
        <v>0</v>
      </c>
      <c r="F272" s="100">
        <f t="shared" si="45"/>
        <v>0</v>
      </c>
      <c r="G272" s="100"/>
      <c r="H272" s="100">
        <f t="shared" si="46"/>
        <v>9998523.0556681044</v>
      </c>
      <c r="I272" s="100">
        <f t="shared" si="47"/>
        <v>20363386.018023539</v>
      </c>
      <c r="J272" s="100">
        <f t="shared" si="41"/>
        <v>0</v>
      </c>
      <c r="K272" s="101"/>
      <c r="AU272" s="102">
        <f t="shared" si="49"/>
        <v>126026.00956579749</v>
      </c>
      <c r="AV272" s="102">
        <f t="shared" si="42"/>
        <v>0</v>
      </c>
    </row>
    <row r="273" spans="1:48" s="3" customFormat="1" x14ac:dyDescent="0.25">
      <c r="A273" s="98">
        <f t="shared" si="43"/>
        <v>250</v>
      </c>
      <c r="B273" s="99">
        <f t="shared" si="39"/>
        <v>52205</v>
      </c>
      <c r="C273" s="100">
        <f t="shared" si="48"/>
        <v>0</v>
      </c>
      <c r="D273" s="100">
        <f t="shared" si="40"/>
        <v>0</v>
      </c>
      <c r="E273" s="100">
        <f t="shared" si="44"/>
        <v>0</v>
      </c>
      <c r="F273" s="100">
        <f t="shared" si="45"/>
        <v>0</v>
      </c>
      <c r="G273" s="100"/>
      <c r="H273" s="100">
        <f t="shared" si="46"/>
        <v>9998523.0556681044</v>
      </c>
      <c r="I273" s="100">
        <f t="shared" si="47"/>
        <v>20363386.018023539</v>
      </c>
      <c r="J273" s="100">
        <f t="shared" si="41"/>
        <v>0</v>
      </c>
      <c r="K273" s="101"/>
      <c r="AU273" s="102">
        <f t="shared" si="49"/>
        <v>126026.00956579749</v>
      </c>
      <c r="AV273" s="102">
        <f t="shared" si="42"/>
        <v>0</v>
      </c>
    </row>
    <row r="274" spans="1:48" s="3" customFormat="1" x14ac:dyDescent="0.25">
      <c r="A274" s="98">
        <f t="shared" si="43"/>
        <v>251</v>
      </c>
      <c r="B274" s="99">
        <f t="shared" si="39"/>
        <v>52236</v>
      </c>
      <c r="C274" s="100">
        <f t="shared" si="48"/>
        <v>0</v>
      </c>
      <c r="D274" s="100">
        <f t="shared" si="40"/>
        <v>0</v>
      </c>
      <c r="E274" s="100">
        <f t="shared" si="44"/>
        <v>0</v>
      </c>
      <c r="F274" s="100">
        <f t="shared" si="45"/>
        <v>0</v>
      </c>
      <c r="G274" s="100"/>
      <c r="H274" s="100">
        <f t="shared" si="46"/>
        <v>9998523.0556681044</v>
      </c>
      <c r="I274" s="100">
        <f t="shared" si="47"/>
        <v>20363386.018023539</v>
      </c>
      <c r="J274" s="100">
        <f t="shared" si="41"/>
        <v>0</v>
      </c>
      <c r="K274" s="101"/>
      <c r="AU274" s="102">
        <f t="shared" si="49"/>
        <v>126026.00956579749</v>
      </c>
      <c r="AV274" s="102">
        <f t="shared" si="42"/>
        <v>0</v>
      </c>
    </row>
    <row r="275" spans="1:48" s="3" customFormat="1" x14ac:dyDescent="0.25">
      <c r="A275" s="98">
        <f t="shared" si="43"/>
        <v>252</v>
      </c>
      <c r="B275" s="99">
        <f t="shared" si="39"/>
        <v>52267</v>
      </c>
      <c r="C275" s="100">
        <f t="shared" si="48"/>
        <v>0</v>
      </c>
      <c r="D275" s="100">
        <f t="shared" si="40"/>
        <v>0</v>
      </c>
      <c r="E275" s="100">
        <f t="shared" si="44"/>
        <v>0</v>
      </c>
      <c r="F275" s="100">
        <f t="shared" si="45"/>
        <v>0</v>
      </c>
      <c r="G275" s="100"/>
      <c r="H275" s="100">
        <f t="shared" si="46"/>
        <v>9998523.0556681044</v>
      </c>
      <c r="I275" s="100">
        <f t="shared" si="47"/>
        <v>20363386.018023539</v>
      </c>
      <c r="J275" s="100">
        <f t="shared" si="41"/>
        <v>0</v>
      </c>
      <c r="K275" s="101"/>
      <c r="AU275" s="102">
        <f t="shared" si="49"/>
        <v>126026.00956579749</v>
      </c>
      <c r="AV275" s="102">
        <f t="shared" si="42"/>
        <v>0</v>
      </c>
    </row>
    <row r="276" spans="1:48" s="3" customFormat="1" x14ac:dyDescent="0.25">
      <c r="A276" s="98">
        <f t="shared" si="43"/>
        <v>253</v>
      </c>
      <c r="B276" s="99">
        <f t="shared" si="39"/>
        <v>52295</v>
      </c>
      <c r="C276" s="100">
        <f t="shared" si="48"/>
        <v>0</v>
      </c>
      <c r="D276" s="100">
        <f t="shared" si="40"/>
        <v>0</v>
      </c>
      <c r="E276" s="100">
        <f t="shared" si="44"/>
        <v>0</v>
      </c>
      <c r="F276" s="100">
        <f t="shared" si="45"/>
        <v>0</v>
      </c>
      <c r="G276" s="100"/>
      <c r="H276" s="100">
        <f t="shared" si="46"/>
        <v>9998523.0556681044</v>
      </c>
      <c r="I276" s="100">
        <f t="shared" si="47"/>
        <v>20363386.018023539</v>
      </c>
      <c r="J276" s="100">
        <f t="shared" si="41"/>
        <v>0</v>
      </c>
      <c r="K276" s="101"/>
      <c r="AU276" s="102">
        <f t="shared" si="49"/>
        <v>126026.00956579749</v>
      </c>
      <c r="AV276" s="102">
        <f t="shared" si="42"/>
        <v>0</v>
      </c>
    </row>
    <row r="277" spans="1:48" s="3" customFormat="1" x14ac:dyDescent="0.25">
      <c r="A277" s="98">
        <f t="shared" si="43"/>
        <v>254</v>
      </c>
      <c r="B277" s="99">
        <f t="shared" si="39"/>
        <v>52326</v>
      </c>
      <c r="C277" s="100">
        <f t="shared" si="48"/>
        <v>0</v>
      </c>
      <c r="D277" s="100">
        <f t="shared" si="40"/>
        <v>0</v>
      </c>
      <c r="E277" s="100">
        <f t="shared" si="44"/>
        <v>0</v>
      </c>
      <c r="F277" s="100">
        <f t="shared" si="45"/>
        <v>0</v>
      </c>
      <c r="G277" s="100"/>
      <c r="H277" s="100">
        <f t="shared" si="46"/>
        <v>9998523.0556681044</v>
      </c>
      <c r="I277" s="100">
        <f t="shared" si="47"/>
        <v>20363386.018023539</v>
      </c>
      <c r="J277" s="100">
        <f t="shared" si="41"/>
        <v>0</v>
      </c>
      <c r="K277" s="101"/>
      <c r="AU277" s="102">
        <f t="shared" si="49"/>
        <v>126026.00956579749</v>
      </c>
      <c r="AV277" s="102">
        <f t="shared" si="42"/>
        <v>0</v>
      </c>
    </row>
    <row r="278" spans="1:48" s="3" customFormat="1" x14ac:dyDescent="0.25">
      <c r="A278" s="98">
        <f t="shared" si="43"/>
        <v>255</v>
      </c>
      <c r="B278" s="99">
        <f t="shared" si="39"/>
        <v>52356</v>
      </c>
      <c r="C278" s="100">
        <f t="shared" si="48"/>
        <v>0</v>
      </c>
      <c r="D278" s="100">
        <f t="shared" si="40"/>
        <v>0</v>
      </c>
      <c r="E278" s="100">
        <f t="shared" si="44"/>
        <v>0</v>
      </c>
      <c r="F278" s="100">
        <f t="shared" si="45"/>
        <v>0</v>
      </c>
      <c r="G278" s="100"/>
      <c r="H278" s="100">
        <f t="shared" si="46"/>
        <v>9998523.0556681044</v>
      </c>
      <c r="I278" s="100">
        <f t="shared" si="47"/>
        <v>20363386.018023539</v>
      </c>
      <c r="J278" s="100">
        <f t="shared" si="41"/>
        <v>0</v>
      </c>
      <c r="K278" s="101"/>
      <c r="AU278" s="102">
        <f t="shared" si="49"/>
        <v>126026.00956579749</v>
      </c>
      <c r="AV278" s="102">
        <f t="shared" si="42"/>
        <v>0</v>
      </c>
    </row>
    <row r="279" spans="1:48" s="3" customFormat="1" x14ac:dyDescent="0.25">
      <c r="A279" s="98">
        <f t="shared" si="43"/>
        <v>256</v>
      </c>
      <c r="B279" s="99">
        <f t="shared" si="39"/>
        <v>52387</v>
      </c>
      <c r="C279" s="100">
        <f t="shared" si="48"/>
        <v>0</v>
      </c>
      <c r="D279" s="100">
        <f t="shared" si="40"/>
        <v>0</v>
      </c>
      <c r="E279" s="100">
        <f t="shared" si="44"/>
        <v>0</v>
      </c>
      <c r="F279" s="100">
        <f t="shared" si="45"/>
        <v>0</v>
      </c>
      <c r="G279" s="100"/>
      <c r="H279" s="100">
        <f t="shared" si="46"/>
        <v>9998523.0556681044</v>
      </c>
      <c r="I279" s="100">
        <f t="shared" si="47"/>
        <v>20363386.018023539</v>
      </c>
      <c r="J279" s="100">
        <f t="shared" si="41"/>
        <v>0</v>
      </c>
      <c r="K279" s="101"/>
      <c r="AU279" s="102">
        <f t="shared" si="49"/>
        <v>126026.00956579749</v>
      </c>
      <c r="AV279" s="102">
        <f t="shared" si="42"/>
        <v>0</v>
      </c>
    </row>
    <row r="280" spans="1:48" s="3" customFormat="1" x14ac:dyDescent="0.25">
      <c r="A280" s="98">
        <f t="shared" si="43"/>
        <v>257</v>
      </c>
      <c r="B280" s="99">
        <f t="shared" ref="B280:B343" si="50">IF(Pay_Num&lt;&gt;"",DATE(YEAR(Loan_Start),MONTH(Loan_Start)+(Pay_Num)*12/Num_Pmt_Per_Year,DAY(Loan_Start)),"")</f>
        <v>52417</v>
      </c>
      <c r="C280" s="100">
        <f t="shared" si="48"/>
        <v>0</v>
      </c>
      <c r="D280" s="100">
        <f t="shared" ref="D280:D343" si="51">Princ+Int+Insurance</f>
        <v>0</v>
      </c>
      <c r="E280" s="100">
        <f t="shared" si="44"/>
        <v>0</v>
      </c>
      <c r="F280" s="100">
        <f t="shared" si="45"/>
        <v>0</v>
      </c>
      <c r="G280" s="100"/>
      <c r="H280" s="100">
        <f t="shared" si="46"/>
        <v>9998523.0556681044</v>
      </c>
      <c r="I280" s="100">
        <f t="shared" si="47"/>
        <v>20363386.018023539</v>
      </c>
      <c r="J280" s="100">
        <f t="shared" ref="J280:J343" si="52">IF(AND(Pay_Num&lt;&gt;"",Sched_Pay&lt;Beg_Bal),Beg_Bal-Princ,IF(Pay_Num&lt;&gt;"",0,""))</f>
        <v>0</v>
      </c>
      <c r="K280" s="101"/>
      <c r="AU280" s="102">
        <f t="shared" si="49"/>
        <v>126026.00956579749</v>
      </c>
      <c r="AV280" s="102">
        <f t="shared" ref="AV280:AV343" si="53">IF(AND(Pay_Num&lt;&gt;"",Sched_Pay&lt;Beg_Bal),Sched_Pay,IF(Pay_Num&lt;&gt;"",Beg_Bal,""))</f>
        <v>0</v>
      </c>
    </row>
    <row r="281" spans="1:48" s="3" customFormat="1" x14ac:dyDescent="0.25">
      <c r="A281" s="98">
        <f t="shared" ref="A281:A344" si="54">IF(Values_Entered,A280+1,"")</f>
        <v>258</v>
      </c>
      <c r="B281" s="99">
        <f t="shared" si="50"/>
        <v>52448</v>
      </c>
      <c r="C281" s="100">
        <f t="shared" si="48"/>
        <v>0</v>
      </c>
      <c r="D281" s="100">
        <f t="shared" si="51"/>
        <v>0</v>
      </c>
      <c r="E281" s="100">
        <f t="shared" ref="E281:E344" si="55">IF(Pay_Num&lt;&gt;"",Total_Pay-Int,"")</f>
        <v>0</v>
      </c>
      <c r="F281" s="100">
        <f t="shared" ref="F281:F344" si="56">IF(Pay_Num&lt;&gt;"",Beg_Bal*Interest_Rate/Num_Pmt_Per_Year,"")</f>
        <v>0</v>
      </c>
      <c r="G281" s="100"/>
      <c r="H281" s="100">
        <f t="shared" ref="H281:H344" si="57">IF(Values_Entered,+H280+Princ,"")</f>
        <v>9998523.0556681044</v>
      </c>
      <c r="I281" s="100">
        <f t="shared" ref="I281:I344" si="58">IF(Values_Entered,+I280+Int,"")</f>
        <v>20363386.018023539</v>
      </c>
      <c r="J281" s="100">
        <f t="shared" si="52"/>
        <v>0</v>
      </c>
      <c r="K281" s="101"/>
      <c r="AU281" s="102">
        <f t="shared" si="49"/>
        <v>126026.00956579749</v>
      </c>
      <c r="AV281" s="102">
        <f t="shared" si="53"/>
        <v>0</v>
      </c>
    </row>
    <row r="282" spans="1:48" s="3" customFormat="1" x14ac:dyDescent="0.25">
      <c r="A282" s="98">
        <f t="shared" si="54"/>
        <v>259</v>
      </c>
      <c r="B282" s="99">
        <f t="shared" si="50"/>
        <v>52479</v>
      </c>
      <c r="C282" s="100">
        <f t="shared" ref="C282:C345" si="59">IF(Pay_Num&lt;&gt;"",J281,"")</f>
        <v>0</v>
      </c>
      <c r="D282" s="100">
        <f t="shared" si="51"/>
        <v>0</v>
      </c>
      <c r="E282" s="100">
        <f t="shared" si="55"/>
        <v>0</v>
      </c>
      <c r="F282" s="100">
        <f t="shared" si="56"/>
        <v>0</v>
      </c>
      <c r="G282" s="100"/>
      <c r="H282" s="100">
        <f t="shared" si="57"/>
        <v>9998523.0556681044</v>
      </c>
      <c r="I282" s="100">
        <f t="shared" si="58"/>
        <v>20363386.018023539</v>
      </c>
      <c r="J282" s="100">
        <f t="shared" si="52"/>
        <v>0</v>
      </c>
      <c r="K282" s="101"/>
      <c r="AU282" s="102">
        <f t="shared" ref="AU282:AU345" si="60">IF(Pay_Num&lt;&gt;"",Scheduled_Monthly_Payment,"")</f>
        <v>126026.00956579749</v>
      </c>
      <c r="AV282" s="102">
        <f t="shared" si="53"/>
        <v>0</v>
      </c>
    </row>
    <row r="283" spans="1:48" s="3" customFormat="1" x14ac:dyDescent="0.25">
      <c r="A283" s="98">
        <f t="shared" si="54"/>
        <v>260</v>
      </c>
      <c r="B283" s="99">
        <f t="shared" si="50"/>
        <v>52509</v>
      </c>
      <c r="C283" s="100">
        <f t="shared" si="59"/>
        <v>0</v>
      </c>
      <c r="D283" s="100">
        <f t="shared" si="51"/>
        <v>0</v>
      </c>
      <c r="E283" s="100">
        <f t="shared" si="55"/>
        <v>0</v>
      </c>
      <c r="F283" s="100">
        <f t="shared" si="56"/>
        <v>0</v>
      </c>
      <c r="G283" s="100"/>
      <c r="H283" s="100">
        <f t="shared" si="57"/>
        <v>9998523.0556681044</v>
      </c>
      <c r="I283" s="100">
        <f t="shared" si="58"/>
        <v>20363386.018023539</v>
      </c>
      <c r="J283" s="100">
        <f t="shared" si="52"/>
        <v>0</v>
      </c>
      <c r="K283" s="101"/>
      <c r="AU283" s="102">
        <f t="shared" si="60"/>
        <v>126026.00956579749</v>
      </c>
      <c r="AV283" s="102">
        <f t="shared" si="53"/>
        <v>0</v>
      </c>
    </row>
    <row r="284" spans="1:48" s="3" customFormat="1" x14ac:dyDescent="0.25">
      <c r="A284" s="98">
        <f t="shared" si="54"/>
        <v>261</v>
      </c>
      <c r="B284" s="99">
        <f t="shared" si="50"/>
        <v>52540</v>
      </c>
      <c r="C284" s="100">
        <f t="shared" si="59"/>
        <v>0</v>
      </c>
      <c r="D284" s="100">
        <f t="shared" si="51"/>
        <v>0</v>
      </c>
      <c r="E284" s="100">
        <f t="shared" si="55"/>
        <v>0</v>
      </c>
      <c r="F284" s="100">
        <f t="shared" si="56"/>
        <v>0</v>
      </c>
      <c r="G284" s="100"/>
      <c r="H284" s="100">
        <f t="shared" si="57"/>
        <v>9998523.0556681044</v>
      </c>
      <c r="I284" s="100">
        <f t="shared" si="58"/>
        <v>20363386.018023539</v>
      </c>
      <c r="J284" s="100">
        <f t="shared" si="52"/>
        <v>0</v>
      </c>
      <c r="K284" s="101"/>
      <c r="AU284" s="102">
        <f t="shared" si="60"/>
        <v>126026.00956579749</v>
      </c>
      <c r="AV284" s="102">
        <f t="shared" si="53"/>
        <v>0</v>
      </c>
    </row>
    <row r="285" spans="1:48" s="3" customFormat="1" x14ac:dyDescent="0.25">
      <c r="A285" s="98">
        <f t="shared" si="54"/>
        <v>262</v>
      </c>
      <c r="B285" s="99">
        <f t="shared" si="50"/>
        <v>52570</v>
      </c>
      <c r="C285" s="100">
        <f t="shared" si="59"/>
        <v>0</v>
      </c>
      <c r="D285" s="100">
        <f t="shared" si="51"/>
        <v>0</v>
      </c>
      <c r="E285" s="100">
        <f t="shared" si="55"/>
        <v>0</v>
      </c>
      <c r="F285" s="100">
        <f t="shared" si="56"/>
        <v>0</v>
      </c>
      <c r="G285" s="100"/>
      <c r="H285" s="100">
        <f t="shared" si="57"/>
        <v>9998523.0556681044</v>
      </c>
      <c r="I285" s="100">
        <f t="shared" si="58"/>
        <v>20363386.018023539</v>
      </c>
      <c r="J285" s="100">
        <f t="shared" si="52"/>
        <v>0</v>
      </c>
      <c r="K285" s="101"/>
      <c r="AU285" s="102">
        <f t="shared" si="60"/>
        <v>126026.00956579749</v>
      </c>
      <c r="AV285" s="102">
        <f t="shared" si="53"/>
        <v>0</v>
      </c>
    </row>
    <row r="286" spans="1:48" s="3" customFormat="1" x14ac:dyDescent="0.25">
      <c r="A286" s="98">
        <f t="shared" si="54"/>
        <v>263</v>
      </c>
      <c r="B286" s="99">
        <f t="shared" si="50"/>
        <v>52601</v>
      </c>
      <c r="C286" s="100">
        <f t="shared" si="59"/>
        <v>0</v>
      </c>
      <c r="D286" s="100">
        <f t="shared" si="51"/>
        <v>0</v>
      </c>
      <c r="E286" s="100">
        <f t="shared" si="55"/>
        <v>0</v>
      </c>
      <c r="F286" s="100">
        <f t="shared" si="56"/>
        <v>0</v>
      </c>
      <c r="G286" s="100"/>
      <c r="H286" s="100">
        <f t="shared" si="57"/>
        <v>9998523.0556681044</v>
      </c>
      <c r="I286" s="100">
        <f t="shared" si="58"/>
        <v>20363386.018023539</v>
      </c>
      <c r="J286" s="100">
        <f t="shared" si="52"/>
        <v>0</v>
      </c>
      <c r="K286" s="101"/>
      <c r="AU286" s="102">
        <f t="shared" si="60"/>
        <v>126026.00956579749</v>
      </c>
      <c r="AV286" s="102">
        <f t="shared" si="53"/>
        <v>0</v>
      </c>
    </row>
    <row r="287" spans="1:48" s="3" customFormat="1" x14ac:dyDescent="0.25">
      <c r="A287" s="98">
        <f t="shared" si="54"/>
        <v>264</v>
      </c>
      <c r="B287" s="99">
        <f t="shared" si="50"/>
        <v>52632</v>
      </c>
      <c r="C287" s="100">
        <f t="shared" si="59"/>
        <v>0</v>
      </c>
      <c r="D287" s="100">
        <f t="shared" si="51"/>
        <v>0</v>
      </c>
      <c r="E287" s="100">
        <f t="shared" si="55"/>
        <v>0</v>
      </c>
      <c r="F287" s="100">
        <f t="shared" si="56"/>
        <v>0</v>
      </c>
      <c r="G287" s="100"/>
      <c r="H287" s="100">
        <f t="shared" si="57"/>
        <v>9998523.0556681044</v>
      </c>
      <c r="I287" s="100">
        <f t="shared" si="58"/>
        <v>20363386.018023539</v>
      </c>
      <c r="J287" s="100">
        <f t="shared" si="52"/>
        <v>0</v>
      </c>
      <c r="K287" s="101"/>
      <c r="AU287" s="102">
        <f t="shared" si="60"/>
        <v>126026.00956579749</v>
      </c>
      <c r="AV287" s="102">
        <f t="shared" si="53"/>
        <v>0</v>
      </c>
    </row>
    <row r="288" spans="1:48" s="3" customFormat="1" x14ac:dyDescent="0.25">
      <c r="A288" s="98">
        <f t="shared" si="54"/>
        <v>265</v>
      </c>
      <c r="B288" s="99">
        <f t="shared" si="50"/>
        <v>52661</v>
      </c>
      <c r="C288" s="100">
        <f t="shared" si="59"/>
        <v>0</v>
      </c>
      <c r="D288" s="100">
        <f t="shared" si="51"/>
        <v>0</v>
      </c>
      <c r="E288" s="100">
        <f t="shared" si="55"/>
        <v>0</v>
      </c>
      <c r="F288" s="100">
        <f t="shared" si="56"/>
        <v>0</v>
      </c>
      <c r="G288" s="100"/>
      <c r="H288" s="100">
        <f t="shared" si="57"/>
        <v>9998523.0556681044</v>
      </c>
      <c r="I288" s="100">
        <f t="shared" si="58"/>
        <v>20363386.018023539</v>
      </c>
      <c r="J288" s="100">
        <f t="shared" si="52"/>
        <v>0</v>
      </c>
      <c r="K288" s="101"/>
      <c r="AU288" s="102">
        <f t="shared" si="60"/>
        <v>126026.00956579749</v>
      </c>
      <c r="AV288" s="102">
        <f t="shared" si="53"/>
        <v>0</v>
      </c>
    </row>
    <row r="289" spans="1:48" s="3" customFormat="1" x14ac:dyDescent="0.25">
      <c r="A289" s="98">
        <f t="shared" si="54"/>
        <v>266</v>
      </c>
      <c r="B289" s="99">
        <f t="shared" si="50"/>
        <v>52692</v>
      </c>
      <c r="C289" s="100">
        <f t="shared" si="59"/>
        <v>0</v>
      </c>
      <c r="D289" s="100">
        <f t="shared" si="51"/>
        <v>0</v>
      </c>
      <c r="E289" s="100">
        <f t="shared" si="55"/>
        <v>0</v>
      </c>
      <c r="F289" s="100">
        <f t="shared" si="56"/>
        <v>0</v>
      </c>
      <c r="G289" s="100"/>
      <c r="H289" s="100">
        <f t="shared" si="57"/>
        <v>9998523.0556681044</v>
      </c>
      <c r="I289" s="100">
        <f t="shared" si="58"/>
        <v>20363386.018023539</v>
      </c>
      <c r="J289" s="100">
        <f t="shared" si="52"/>
        <v>0</v>
      </c>
      <c r="K289" s="101"/>
      <c r="AU289" s="102">
        <f t="shared" si="60"/>
        <v>126026.00956579749</v>
      </c>
      <c r="AV289" s="102">
        <f t="shared" si="53"/>
        <v>0</v>
      </c>
    </row>
    <row r="290" spans="1:48" s="3" customFormat="1" x14ac:dyDescent="0.25">
      <c r="A290" s="98">
        <f t="shared" si="54"/>
        <v>267</v>
      </c>
      <c r="B290" s="99">
        <f t="shared" si="50"/>
        <v>52722</v>
      </c>
      <c r="C290" s="100">
        <f t="shared" si="59"/>
        <v>0</v>
      </c>
      <c r="D290" s="100">
        <f t="shared" si="51"/>
        <v>0</v>
      </c>
      <c r="E290" s="100">
        <f t="shared" si="55"/>
        <v>0</v>
      </c>
      <c r="F290" s="100">
        <f t="shared" si="56"/>
        <v>0</v>
      </c>
      <c r="G290" s="100"/>
      <c r="H290" s="100">
        <f t="shared" si="57"/>
        <v>9998523.0556681044</v>
      </c>
      <c r="I290" s="100">
        <f t="shared" si="58"/>
        <v>20363386.018023539</v>
      </c>
      <c r="J290" s="100">
        <f t="shared" si="52"/>
        <v>0</v>
      </c>
      <c r="K290" s="101"/>
      <c r="AU290" s="102">
        <f t="shared" si="60"/>
        <v>126026.00956579749</v>
      </c>
      <c r="AV290" s="102">
        <f t="shared" si="53"/>
        <v>0</v>
      </c>
    </row>
    <row r="291" spans="1:48" s="3" customFormat="1" x14ac:dyDescent="0.25">
      <c r="A291" s="98">
        <f t="shared" si="54"/>
        <v>268</v>
      </c>
      <c r="B291" s="99">
        <f t="shared" si="50"/>
        <v>52753</v>
      </c>
      <c r="C291" s="100">
        <f t="shared" si="59"/>
        <v>0</v>
      </c>
      <c r="D291" s="100">
        <f t="shared" si="51"/>
        <v>0</v>
      </c>
      <c r="E291" s="100">
        <f t="shared" si="55"/>
        <v>0</v>
      </c>
      <c r="F291" s="100">
        <f t="shared" si="56"/>
        <v>0</v>
      </c>
      <c r="G291" s="100"/>
      <c r="H291" s="100">
        <f t="shared" si="57"/>
        <v>9998523.0556681044</v>
      </c>
      <c r="I291" s="100">
        <f t="shared" si="58"/>
        <v>20363386.018023539</v>
      </c>
      <c r="J291" s="100">
        <f t="shared" si="52"/>
        <v>0</v>
      </c>
      <c r="K291" s="101"/>
      <c r="AU291" s="102">
        <f t="shared" si="60"/>
        <v>126026.00956579749</v>
      </c>
      <c r="AV291" s="102">
        <f t="shared" si="53"/>
        <v>0</v>
      </c>
    </row>
    <row r="292" spans="1:48" s="3" customFormat="1" x14ac:dyDescent="0.25">
      <c r="A292" s="98">
        <f t="shared" si="54"/>
        <v>269</v>
      </c>
      <c r="B292" s="99">
        <f t="shared" si="50"/>
        <v>52783</v>
      </c>
      <c r="C292" s="100">
        <f t="shared" si="59"/>
        <v>0</v>
      </c>
      <c r="D292" s="100">
        <f t="shared" si="51"/>
        <v>0</v>
      </c>
      <c r="E292" s="100">
        <f t="shared" si="55"/>
        <v>0</v>
      </c>
      <c r="F292" s="100">
        <f t="shared" si="56"/>
        <v>0</v>
      </c>
      <c r="G292" s="100"/>
      <c r="H292" s="100">
        <f t="shared" si="57"/>
        <v>9998523.0556681044</v>
      </c>
      <c r="I292" s="100">
        <f t="shared" si="58"/>
        <v>20363386.018023539</v>
      </c>
      <c r="J292" s="100">
        <f t="shared" si="52"/>
        <v>0</v>
      </c>
      <c r="K292" s="101"/>
      <c r="AU292" s="102">
        <f t="shared" si="60"/>
        <v>126026.00956579749</v>
      </c>
      <c r="AV292" s="102">
        <f t="shared" si="53"/>
        <v>0</v>
      </c>
    </row>
    <row r="293" spans="1:48" s="3" customFormat="1" x14ac:dyDescent="0.25">
      <c r="A293" s="98">
        <f t="shared" si="54"/>
        <v>270</v>
      </c>
      <c r="B293" s="99">
        <f t="shared" si="50"/>
        <v>52814</v>
      </c>
      <c r="C293" s="100">
        <f t="shared" si="59"/>
        <v>0</v>
      </c>
      <c r="D293" s="100">
        <f t="shared" si="51"/>
        <v>0</v>
      </c>
      <c r="E293" s="100">
        <f t="shared" si="55"/>
        <v>0</v>
      </c>
      <c r="F293" s="100">
        <f t="shared" si="56"/>
        <v>0</v>
      </c>
      <c r="G293" s="100"/>
      <c r="H293" s="100">
        <f t="shared" si="57"/>
        <v>9998523.0556681044</v>
      </c>
      <c r="I293" s="100">
        <f t="shared" si="58"/>
        <v>20363386.018023539</v>
      </c>
      <c r="J293" s="100">
        <f t="shared" si="52"/>
        <v>0</v>
      </c>
      <c r="K293" s="101"/>
      <c r="AU293" s="102">
        <f t="shared" si="60"/>
        <v>126026.00956579749</v>
      </c>
      <c r="AV293" s="102">
        <f t="shared" si="53"/>
        <v>0</v>
      </c>
    </row>
    <row r="294" spans="1:48" s="3" customFormat="1" x14ac:dyDescent="0.25">
      <c r="A294" s="98">
        <f t="shared" si="54"/>
        <v>271</v>
      </c>
      <c r="B294" s="99">
        <f t="shared" si="50"/>
        <v>52845</v>
      </c>
      <c r="C294" s="100">
        <f t="shared" si="59"/>
        <v>0</v>
      </c>
      <c r="D294" s="100">
        <f t="shared" si="51"/>
        <v>0</v>
      </c>
      <c r="E294" s="100">
        <f t="shared" si="55"/>
        <v>0</v>
      </c>
      <c r="F294" s="100">
        <f t="shared" si="56"/>
        <v>0</v>
      </c>
      <c r="G294" s="100"/>
      <c r="H294" s="100">
        <f t="shared" si="57"/>
        <v>9998523.0556681044</v>
      </c>
      <c r="I294" s="100">
        <f t="shared" si="58"/>
        <v>20363386.018023539</v>
      </c>
      <c r="J294" s="100">
        <f t="shared" si="52"/>
        <v>0</v>
      </c>
      <c r="K294" s="101"/>
      <c r="AU294" s="102">
        <f t="shared" si="60"/>
        <v>126026.00956579749</v>
      </c>
      <c r="AV294" s="102">
        <f t="shared" si="53"/>
        <v>0</v>
      </c>
    </row>
    <row r="295" spans="1:48" s="3" customFormat="1" x14ac:dyDescent="0.25">
      <c r="A295" s="98">
        <f t="shared" si="54"/>
        <v>272</v>
      </c>
      <c r="B295" s="99">
        <f t="shared" si="50"/>
        <v>52875</v>
      </c>
      <c r="C295" s="100">
        <f t="shared" si="59"/>
        <v>0</v>
      </c>
      <c r="D295" s="100">
        <f t="shared" si="51"/>
        <v>0</v>
      </c>
      <c r="E295" s="100">
        <f t="shared" si="55"/>
        <v>0</v>
      </c>
      <c r="F295" s="100">
        <f t="shared" si="56"/>
        <v>0</v>
      </c>
      <c r="G295" s="100"/>
      <c r="H295" s="100">
        <f t="shared" si="57"/>
        <v>9998523.0556681044</v>
      </c>
      <c r="I295" s="100">
        <f t="shared" si="58"/>
        <v>20363386.018023539</v>
      </c>
      <c r="J295" s="100">
        <f t="shared" si="52"/>
        <v>0</v>
      </c>
      <c r="K295" s="101"/>
      <c r="AU295" s="102">
        <f t="shared" si="60"/>
        <v>126026.00956579749</v>
      </c>
      <c r="AV295" s="102">
        <f t="shared" si="53"/>
        <v>0</v>
      </c>
    </row>
    <row r="296" spans="1:48" s="3" customFormat="1" x14ac:dyDescent="0.25">
      <c r="A296" s="98">
        <f t="shared" si="54"/>
        <v>273</v>
      </c>
      <c r="B296" s="99">
        <f t="shared" si="50"/>
        <v>52906</v>
      </c>
      <c r="C296" s="100">
        <f t="shared" si="59"/>
        <v>0</v>
      </c>
      <c r="D296" s="100">
        <f t="shared" si="51"/>
        <v>0</v>
      </c>
      <c r="E296" s="100">
        <f t="shared" si="55"/>
        <v>0</v>
      </c>
      <c r="F296" s="100">
        <f t="shared" si="56"/>
        <v>0</v>
      </c>
      <c r="G296" s="100"/>
      <c r="H296" s="100">
        <f t="shared" si="57"/>
        <v>9998523.0556681044</v>
      </c>
      <c r="I296" s="100">
        <f t="shared" si="58"/>
        <v>20363386.018023539</v>
      </c>
      <c r="J296" s="100">
        <f t="shared" si="52"/>
        <v>0</v>
      </c>
      <c r="K296" s="101"/>
      <c r="AU296" s="102">
        <f t="shared" si="60"/>
        <v>126026.00956579749</v>
      </c>
      <c r="AV296" s="102">
        <f t="shared" si="53"/>
        <v>0</v>
      </c>
    </row>
    <row r="297" spans="1:48" s="3" customFormat="1" x14ac:dyDescent="0.25">
      <c r="A297" s="98">
        <f t="shared" si="54"/>
        <v>274</v>
      </c>
      <c r="B297" s="99">
        <f t="shared" si="50"/>
        <v>52936</v>
      </c>
      <c r="C297" s="100">
        <f t="shared" si="59"/>
        <v>0</v>
      </c>
      <c r="D297" s="100">
        <f t="shared" si="51"/>
        <v>0</v>
      </c>
      <c r="E297" s="100">
        <f t="shared" si="55"/>
        <v>0</v>
      </c>
      <c r="F297" s="100">
        <f t="shared" si="56"/>
        <v>0</v>
      </c>
      <c r="G297" s="100"/>
      <c r="H297" s="100">
        <f t="shared" si="57"/>
        <v>9998523.0556681044</v>
      </c>
      <c r="I297" s="100">
        <f t="shared" si="58"/>
        <v>20363386.018023539</v>
      </c>
      <c r="J297" s="100">
        <f t="shared" si="52"/>
        <v>0</v>
      </c>
      <c r="K297" s="101"/>
      <c r="AU297" s="102">
        <f t="shared" si="60"/>
        <v>126026.00956579749</v>
      </c>
      <c r="AV297" s="102">
        <f t="shared" si="53"/>
        <v>0</v>
      </c>
    </row>
    <row r="298" spans="1:48" s="3" customFormat="1" x14ac:dyDescent="0.25">
      <c r="A298" s="98">
        <f t="shared" si="54"/>
        <v>275</v>
      </c>
      <c r="B298" s="99">
        <f t="shared" si="50"/>
        <v>52967</v>
      </c>
      <c r="C298" s="100">
        <f t="shared" si="59"/>
        <v>0</v>
      </c>
      <c r="D298" s="100">
        <f t="shared" si="51"/>
        <v>0</v>
      </c>
      <c r="E298" s="100">
        <f t="shared" si="55"/>
        <v>0</v>
      </c>
      <c r="F298" s="100">
        <f t="shared" si="56"/>
        <v>0</v>
      </c>
      <c r="G298" s="100"/>
      <c r="H298" s="100">
        <f t="shared" si="57"/>
        <v>9998523.0556681044</v>
      </c>
      <c r="I298" s="100">
        <f t="shared" si="58"/>
        <v>20363386.018023539</v>
      </c>
      <c r="J298" s="100">
        <f t="shared" si="52"/>
        <v>0</v>
      </c>
      <c r="K298" s="101"/>
      <c r="AU298" s="102">
        <f t="shared" si="60"/>
        <v>126026.00956579749</v>
      </c>
      <c r="AV298" s="102">
        <f t="shared" si="53"/>
        <v>0</v>
      </c>
    </row>
    <row r="299" spans="1:48" s="3" customFormat="1" x14ac:dyDescent="0.25">
      <c r="A299" s="98">
        <f t="shared" si="54"/>
        <v>276</v>
      </c>
      <c r="B299" s="99">
        <f t="shared" si="50"/>
        <v>52998</v>
      </c>
      <c r="C299" s="100">
        <f t="shared" si="59"/>
        <v>0</v>
      </c>
      <c r="D299" s="100">
        <f t="shared" si="51"/>
        <v>0</v>
      </c>
      <c r="E299" s="100">
        <f t="shared" si="55"/>
        <v>0</v>
      </c>
      <c r="F299" s="100">
        <f t="shared" si="56"/>
        <v>0</v>
      </c>
      <c r="G299" s="100"/>
      <c r="H299" s="100">
        <f t="shared" si="57"/>
        <v>9998523.0556681044</v>
      </c>
      <c r="I299" s="100">
        <f t="shared" si="58"/>
        <v>20363386.018023539</v>
      </c>
      <c r="J299" s="100">
        <f t="shared" si="52"/>
        <v>0</v>
      </c>
      <c r="K299" s="101"/>
      <c r="AU299" s="102">
        <f t="shared" si="60"/>
        <v>126026.00956579749</v>
      </c>
      <c r="AV299" s="102">
        <f t="shared" si="53"/>
        <v>0</v>
      </c>
    </row>
    <row r="300" spans="1:48" s="3" customFormat="1" x14ac:dyDescent="0.25">
      <c r="A300" s="98">
        <f t="shared" si="54"/>
        <v>277</v>
      </c>
      <c r="B300" s="99">
        <f t="shared" si="50"/>
        <v>53026</v>
      </c>
      <c r="C300" s="100">
        <f t="shared" si="59"/>
        <v>0</v>
      </c>
      <c r="D300" s="100">
        <f t="shared" si="51"/>
        <v>0</v>
      </c>
      <c r="E300" s="100">
        <f t="shared" si="55"/>
        <v>0</v>
      </c>
      <c r="F300" s="100">
        <f t="shared" si="56"/>
        <v>0</v>
      </c>
      <c r="G300" s="100"/>
      <c r="H300" s="100">
        <f t="shared" si="57"/>
        <v>9998523.0556681044</v>
      </c>
      <c r="I300" s="100">
        <f t="shared" si="58"/>
        <v>20363386.018023539</v>
      </c>
      <c r="J300" s="100">
        <f t="shared" si="52"/>
        <v>0</v>
      </c>
      <c r="K300" s="101"/>
      <c r="AU300" s="102">
        <f t="shared" si="60"/>
        <v>126026.00956579749</v>
      </c>
      <c r="AV300" s="102">
        <f t="shared" si="53"/>
        <v>0</v>
      </c>
    </row>
    <row r="301" spans="1:48" s="3" customFormat="1" x14ac:dyDescent="0.25">
      <c r="A301" s="98">
        <f t="shared" si="54"/>
        <v>278</v>
      </c>
      <c r="B301" s="99">
        <f t="shared" si="50"/>
        <v>53057</v>
      </c>
      <c r="C301" s="100">
        <f t="shared" si="59"/>
        <v>0</v>
      </c>
      <c r="D301" s="100">
        <f t="shared" si="51"/>
        <v>0</v>
      </c>
      <c r="E301" s="100">
        <f t="shared" si="55"/>
        <v>0</v>
      </c>
      <c r="F301" s="100">
        <f t="shared" si="56"/>
        <v>0</v>
      </c>
      <c r="G301" s="100"/>
      <c r="H301" s="100">
        <f t="shared" si="57"/>
        <v>9998523.0556681044</v>
      </c>
      <c r="I301" s="100">
        <f t="shared" si="58"/>
        <v>20363386.018023539</v>
      </c>
      <c r="J301" s="100">
        <f t="shared" si="52"/>
        <v>0</v>
      </c>
      <c r="K301" s="101"/>
      <c r="AU301" s="102">
        <f t="shared" si="60"/>
        <v>126026.00956579749</v>
      </c>
      <c r="AV301" s="102">
        <f t="shared" si="53"/>
        <v>0</v>
      </c>
    </row>
    <row r="302" spans="1:48" s="3" customFormat="1" x14ac:dyDescent="0.25">
      <c r="A302" s="98">
        <f t="shared" si="54"/>
        <v>279</v>
      </c>
      <c r="B302" s="99">
        <f t="shared" si="50"/>
        <v>53087</v>
      </c>
      <c r="C302" s="100">
        <f t="shared" si="59"/>
        <v>0</v>
      </c>
      <c r="D302" s="100">
        <f t="shared" si="51"/>
        <v>0</v>
      </c>
      <c r="E302" s="100">
        <f t="shared" si="55"/>
        <v>0</v>
      </c>
      <c r="F302" s="100">
        <f t="shared" si="56"/>
        <v>0</v>
      </c>
      <c r="G302" s="100"/>
      <c r="H302" s="100">
        <f t="shared" si="57"/>
        <v>9998523.0556681044</v>
      </c>
      <c r="I302" s="100">
        <f t="shared" si="58"/>
        <v>20363386.018023539</v>
      </c>
      <c r="J302" s="100">
        <f t="shared" si="52"/>
        <v>0</v>
      </c>
      <c r="K302" s="101"/>
      <c r="AU302" s="102">
        <f t="shared" si="60"/>
        <v>126026.00956579749</v>
      </c>
      <c r="AV302" s="102">
        <f t="shared" si="53"/>
        <v>0</v>
      </c>
    </row>
    <row r="303" spans="1:48" s="3" customFormat="1" x14ac:dyDescent="0.25">
      <c r="A303" s="98">
        <f t="shared" si="54"/>
        <v>280</v>
      </c>
      <c r="B303" s="99">
        <f t="shared" si="50"/>
        <v>53118</v>
      </c>
      <c r="C303" s="100">
        <f t="shared" si="59"/>
        <v>0</v>
      </c>
      <c r="D303" s="100">
        <f t="shared" si="51"/>
        <v>0</v>
      </c>
      <c r="E303" s="100">
        <f t="shared" si="55"/>
        <v>0</v>
      </c>
      <c r="F303" s="100">
        <f t="shared" si="56"/>
        <v>0</v>
      </c>
      <c r="G303" s="100"/>
      <c r="H303" s="100">
        <f t="shared" si="57"/>
        <v>9998523.0556681044</v>
      </c>
      <c r="I303" s="100">
        <f t="shared" si="58"/>
        <v>20363386.018023539</v>
      </c>
      <c r="J303" s="100">
        <f t="shared" si="52"/>
        <v>0</v>
      </c>
      <c r="K303" s="101"/>
      <c r="AU303" s="102">
        <f t="shared" si="60"/>
        <v>126026.00956579749</v>
      </c>
      <c r="AV303" s="102">
        <f t="shared" si="53"/>
        <v>0</v>
      </c>
    </row>
    <row r="304" spans="1:48" s="3" customFormat="1" x14ac:dyDescent="0.25">
      <c r="A304" s="98">
        <f t="shared" si="54"/>
        <v>281</v>
      </c>
      <c r="B304" s="99">
        <f t="shared" si="50"/>
        <v>53148</v>
      </c>
      <c r="C304" s="100">
        <f t="shared" si="59"/>
        <v>0</v>
      </c>
      <c r="D304" s="100">
        <f t="shared" si="51"/>
        <v>0</v>
      </c>
      <c r="E304" s="100">
        <f t="shared" si="55"/>
        <v>0</v>
      </c>
      <c r="F304" s="100">
        <f t="shared" si="56"/>
        <v>0</v>
      </c>
      <c r="G304" s="100"/>
      <c r="H304" s="100">
        <f t="shared" si="57"/>
        <v>9998523.0556681044</v>
      </c>
      <c r="I304" s="100">
        <f t="shared" si="58"/>
        <v>20363386.018023539</v>
      </c>
      <c r="J304" s="100">
        <f t="shared" si="52"/>
        <v>0</v>
      </c>
      <c r="K304" s="101"/>
      <c r="AU304" s="102">
        <f t="shared" si="60"/>
        <v>126026.00956579749</v>
      </c>
      <c r="AV304" s="102">
        <f t="shared" si="53"/>
        <v>0</v>
      </c>
    </row>
    <row r="305" spans="1:48" s="3" customFormat="1" x14ac:dyDescent="0.25">
      <c r="A305" s="98">
        <f t="shared" si="54"/>
        <v>282</v>
      </c>
      <c r="B305" s="99">
        <f t="shared" si="50"/>
        <v>53179</v>
      </c>
      <c r="C305" s="100">
        <f t="shared" si="59"/>
        <v>0</v>
      </c>
      <c r="D305" s="100">
        <f t="shared" si="51"/>
        <v>0</v>
      </c>
      <c r="E305" s="100">
        <f t="shared" si="55"/>
        <v>0</v>
      </c>
      <c r="F305" s="100">
        <f t="shared" si="56"/>
        <v>0</v>
      </c>
      <c r="G305" s="100"/>
      <c r="H305" s="100">
        <f t="shared" si="57"/>
        <v>9998523.0556681044</v>
      </c>
      <c r="I305" s="100">
        <f t="shared" si="58"/>
        <v>20363386.018023539</v>
      </c>
      <c r="J305" s="100">
        <f t="shared" si="52"/>
        <v>0</v>
      </c>
      <c r="K305" s="101"/>
      <c r="AU305" s="102">
        <f t="shared" si="60"/>
        <v>126026.00956579749</v>
      </c>
      <c r="AV305" s="102">
        <f t="shared" si="53"/>
        <v>0</v>
      </c>
    </row>
    <row r="306" spans="1:48" s="3" customFormat="1" x14ac:dyDescent="0.25">
      <c r="A306" s="98">
        <f t="shared" si="54"/>
        <v>283</v>
      </c>
      <c r="B306" s="99">
        <f t="shared" si="50"/>
        <v>53210</v>
      </c>
      <c r="C306" s="100">
        <f t="shared" si="59"/>
        <v>0</v>
      </c>
      <c r="D306" s="100">
        <f t="shared" si="51"/>
        <v>0</v>
      </c>
      <c r="E306" s="100">
        <f t="shared" si="55"/>
        <v>0</v>
      </c>
      <c r="F306" s="100">
        <f t="shared" si="56"/>
        <v>0</v>
      </c>
      <c r="G306" s="100"/>
      <c r="H306" s="100">
        <f t="shared" si="57"/>
        <v>9998523.0556681044</v>
      </c>
      <c r="I306" s="100">
        <f t="shared" si="58"/>
        <v>20363386.018023539</v>
      </c>
      <c r="J306" s="100">
        <f t="shared" si="52"/>
        <v>0</v>
      </c>
      <c r="K306" s="101"/>
      <c r="AU306" s="102">
        <f t="shared" si="60"/>
        <v>126026.00956579749</v>
      </c>
      <c r="AV306" s="102">
        <f t="shared" si="53"/>
        <v>0</v>
      </c>
    </row>
    <row r="307" spans="1:48" s="3" customFormat="1" x14ac:dyDescent="0.25">
      <c r="A307" s="98">
        <f t="shared" si="54"/>
        <v>284</v>
      </c>
      <c r="B307" s="99">
        <f t="shared" si="50"/>
        <v>53240</v>
      </c>
      <c r="C307" s="100">
        <f t="shared" si="59"/>
        <v>0</v>
      </c>
      <c r="D307" s="100">
        <f t="shared" si="51"/>
        <v>0</v>
      </c>
      <c r="E307" s="100">
        <f t="shared" si="55"/>
        <v>0</v>
      </c>
      <c r="F307" s="100">
        <f t="shared" si="56"/>
        <v>0</v>
      </c>
      <c r="G307" s="100"/>
      <c r="H307" s="100">
        <f t="shared" si="57"/>
        <v>9998523.0556681044</v>
      </c>
      <c r="I307" s="100">
        <f t="shared" si="58"/>
        <v>20363386.018023539</v>
      </c>
      <c r="J307" s="100">
        <f t="shared" si="52"/>
        <v>0</v>
      </c>
      <c r="K307" s="101"/>
      <c r="AU307" s="102">
        <f t="shared" si="60"/>
        <v>126026.00956579749</v>
      </c>
      <c r="AV307" s="102">
        <f t="shared" si="53"/>
        <v>0</v>
      </c>
    </row>
    <row r="308" spans="1:48" s="3" customFormat="1" x14ac:dyDescent="0.25">
      <c r="A308" s="98">
        <f t="shared" si="54"/>
        <v>285</v>
      </c>
      <c r="B308" s="99">
        <f t="shared" si="50"/>
        <v>53271</v>
      </c>
      <c r="C308" s="100">
        <f t="shared" si="59"/>
        <v>0</v>
      </c>
      <c r="D308" s="100">
        <f t="shared" si="51"/>
        <v>0</v>
      </c>
      <c r="E308" s="100">
        <f t="shared" si="55"/>
        <v>0</v>
      </c>
      <c r="F308" s="100">
        <f t="shared" si="56"/>
        <v>0</v>
      </c>
      <c r="G308" s="100"/>
      <c r="H308" s="100">
        <f t="shared" si="57"/>
        <v>9998523.0556681044</v>
      </c>
      <c r="I308" s="100">
        <f t="shared" si="58"/>
        <v>20363386.018023539</v>
      </c>
      <c r="J308" s="100">
        <f t="shared" si="52"/>
        <v>0</v>
      </c>
      <c r="K308" s="101"/>
      <c r="AU308" s="102">
        <f t="shared" si="60"/>
        <v>126026.00956579749</v>
      </c>
      <c r="AV308" s="102">
        <f t="shared" si="53"/>
        <v>0</v>
      </c>
    </row>
    <row r="309" spans="1:48" s="3" customFormat="1" x14ac:dyDescent="0.25">
      <c r="A309" s="98">
        <f t="shared" si="54"/>
        <v>286</v>
      </c>
      <c r="B309" s="99">
        <f t="shared" si="50"/>
        <v>53301</v>
      </c>
      <c r="C309" s="100">
        <f t="shared" si="59"/>
        <v>0</v>
      </c>
      <c r="D309" s="100">
        <f t="shared" si="51"/>
        <v>0</v>
      </c>
      <c r="E309" s="100">
        <f t="shared" si="55"/>
        <v>0</v>
      </c>
      <c r="F309" s="100">
        <f t="shared" si="56"/>
        <v>0</v>
      </c>
      <c r="G309" s="100"/>
      <c r="H309" s="100">
        <f t="shared" si="57"/>
        <v>9998523.0556681044</v>
      </c>
      <c r="I309" s="100">
        <f t="shared" si="58"/>
        <v>20363386.018023539</v>
      </c>
      <c r="J309" s="100">
        <f t="shared" si="52"/>
        <v>0</v>
      </c>
      <c r="K309" s="101"/>
      <c r="AU309" s="102">
        <f t="shared" si="60"/>
        <v>126026.00956579749</v>
      </c>
      <c r="AV309" s="102">
        <f t="shared" si="53"/>
        <v>0</v>
      </c>
    </row>
    <row r="310" spans="1:48" s="3" customFormat="1" x14ac:dyDescent="0.25">
      <c r="A310" s="98">
        <f t="shared" si="54"/>
        <v>287</v>
      </c>
      <c r="B310" s="99">
        <f t="shared" si="50"/>
        <v>53332</v>
      </c>
      <c r="C310" s="100">
        <f t="shared" si="59"/>
        <v>0</v>
      </c>
      <c r="D310" s="100">
        <f t="shared" si="51"/>
        <v>0</v>
      </c>
      <c r="E310" s="100">
        <f t="shared" si="55"/>
        <v>0</v>
      </c>
      <c r="F310" s="100">
        <f t="shared" si="56"/>
        <v>0</v>
      </c>
      <c r="G310" s="100"/>
      <c r="H310" s="100">
        <f t="shared" si="57"/>
        <v>9998523.0556681044</v>
      </c>
      <c r="I310" s="100">
        <f t="shared" si="58"/>
        <v>20363386.018023539</v>
      </c>
      <c r="J310" s="100">
        <f t="shared" si="52"/>
        <v>0</v>
      </c>
      <c r="K310" s="101"/>
      <c r="AU310" s="102">
        <f t="shared" si="60"/>
        <v>126026.00956579749</v>
      </c>
      <c r="AV310" s="102">
        <f t="shared" si="53"/>
        <v>0</v>
      </c>
    </row>
    <row r="311" spans="1:48" s="3" customFormat="1" x14ac:dyDescent="0.25">
      <c r="A311" s="98">
        <f t="shared" si="54"/>
        <v>288</v>
      </c>
      <c r="B311" s="99">
        <f t="shared" si="50"/>
        <v>53363</v>
      </c>
      <c r="C311" s="100">
        <f t="shared" si="59"/>
        <v>0</v>
      </c>
      <c r="D311" s="100">
        <f t="shared" si="51"/>
        <v>0</v>
      </c>
      <c r="E311" s="100">
        <f t="shared" si="55"/>
        <v>0</v>
      </c>
      <c r="F311" s="100">
        <f t="shared" si="56"/>
        <v>0</v>
      </c>
      <c r="G311" s="100"/>
      <c r="H311" s="100">
        <f t="shared" si="57"/>
        <v>9998523.0556681044</v>
      </c>
      <c r="I311" s="100">
        <f t="shared" si="58"/>
        <v>20363386.018023539</v>
      </c>
      <c r="J311" s="100">
        <f t="shared" si="52"/>
        <v>0</v>
      </c>
      <c r="K311" s="101"/>
      <c r="AU311" s="102">
        <f t="shared" si="60"/>
        <v>126026.00956579749</v>
      </c>
      <c r="AV311" s="102">
        <f t="shared" si="53"/>
        <v>0</v>
      </c>
    </row>
    <row r="312" spans="1:48" s="3" customFormat="1" x14ac:dyDescent="0.25">
      <c r="A312" s="98">
        <f t="shared" si="54"/>
        <v>289</v>
      </c>
      <c r="B312" s="99">
        <f t="shared" si="50"/>
        <v>53391</v>
      </c>
      <c r="C312" s="100">
        <f t="shared" si="59"/>
        <v>0</v>
      </c>
      <c r="D312" s="100">
        <f t="shared" si="51"/>
        <v>0</v>
      </c>
      <c r="E312" s="100">
        <f t="shared" si="55"/>
        <v>0</v>
      </c>
      <c r="F312" s="100">
        <f t="shared" si="56"/>
        <v>0</v>
      </c>
      <c r="G312" s="100"/>
      <c r="H312" s="100">
        <f t="shared" si="57"/>
        <v>9998523.0556681044</v>
      </c>
      <c r="I312" s="100">
        <f t="shared" si="58"/>
        <v>20363386.018023539</v>
      </c>
      <c r="J312" s="100">
        <f t="shared" si="52"/>
        <v>0</v>
      </c>
      <c r="K312" s="101"/>
      <c r="AU312" s="102">
        <f t="shared" si="60"/>
        <v>126026.00956579749</v>
      </c>
      <c r="AV312" s="102">
        <f t="shared" si="53"/>
        <v>0</v>
      </c>
    </row>
    <row r="313" spans="1:48" s="3" customFormat="1" x14ac:dyDescent="0.25">
      <c r="A313" s="98">
        <f t="shared" si="54"/>
        <v>290</v>
      </c>
      <c r="B313" s="99">
        <f t="shared" si="50"/>
        <v>53422</v>
      </c>
      <c r="C313" s="100">
        <f t="shared" si="59"/>
        <v>0</v>
      </c>
      <c r="D313" s="100">
        <f t="shared" si="51"/>
        <v>0</v>
      </c>
      <c r="E313" s="100">
        <f t="shared" si="55"/>
        <v>0</v>
      </c>
      <c r="F313" s="100">
        <f t="shared" si="56"/>
        <v>0</v>
      </c>
      <c r="G313" s="100"/>
      <c r="H313" s="100">
        <f t="shared" si="57"/>
        <v>9998523.0556681044</v>
      </c>
      <c r="I313" s="100">
        <f t="shared" si="58"/>
        <v>20363386.018023539</v>
      </c>
      <c r="J313" s="100">
        <f t="shared" si="52"/>
        <v>0</v>
      </c>
      <c r="K313" s="101"/>
      <c r="AU313" s="102">
        <f t="shared" si="60"/>
        <v>126026.00956579749</v>
      </c>
      <c r="AV313" s="102">
        <f t="shared" si="53"/>
        <v>0</v>
      </c>
    </row>
    <row r="314" spans="1:48" s="3" customFormat="1" x14ac:dyDescent="0.25">
      <c r="A314" s="98">
        <f t="shared" si="54"/>
        <v>291</v>
      </c>
      <c r="B314" s="99">
        <f t="shared" si="50"/>
        <v>53452</v>
      </c>
      <c r="C314" s="100">
        <f t="shared" si="59"/>
        <v>0</v>
      </c>
      <c r="D314" s="100">
        <f t="shared" si="51"/>
        <v>0</v>
      </c>
      <c r="E314" s="100">
        <f t="shared" si="55"/>
        <v>0</v>
      </c>
      <c r="F314" s="100">
        <f t="shared" si="56"/>
        <v>0</v>
      </c>
      <c r="G314" s="100"/>
      <c r="H314" s="100">
        <f t="shared" si="57"/>
        <v>9998523.0556681044</v>
      </c>
      <c r="I314" s="100">
        <f t="shared" si="58"/>
        <v>20363386.018023539</v>
      </c>
      <c r="J314" s="100">
        <f t="shared" si="52"/>
        <v>0</v>
      </c>
      <c r="K314" s="101"/>
      <c r="AU314" s="102">
        <f t="shared" si="60"/>
        <v>126026.00956579749</v>
      </c>
      <c r="AV314" s="102">
        <f t="shared" si="53"/>
        <v>0</v>
      </c>
    </row>
    <row r="315" spans="1:48" s="3" customFormat="1" x14ac:dyDescent="0.25">
      <c r="A315" s="98">
        <f t="shared" si="54"/>
        <v>292</v>
      </c>
      <c r="B315" s="99">
        <f t="shared" si="50"/>
        <v>53483</v>
      </c>
      <c r="C315" s="100">
        <f t="shared" si="59"/>
        <v>0</v>
      </c>
      <c r="D315" s="100">
        <f t="shared" si="51"/>
        <v>0</v>
      </c>
      <c r="E315" s="100">
        <f t="shared" si="55"/>
        <v>0</v>
      </c>
      <c r="F315" s="100">
        <f t="shared" si="56"/>
        <v>0</v>
      </c>
      <c r="G315" s="100"/>
      <c r="H315" s="100">
        <f t="shared" si="57"/>
        <v>9998523.0556681044</v>
      </c>
      <c r="I315" s="100">
        <f t="shared" si="58"/>
        <v>20363386.018023539</v>
      </c>
      <c r="J315" s="100">
        <f t="shared" si="52"/>
        <v>0</v>
      </c>
      <c r="K315" s="101"/>
      <c r="AU315" s="102">
        <f t="shared" si="60"/>
        <v>126026.00956579749</v>
      </c>
      <c r="AV315" s="102">
        <f t="shared" si="53"/>
        <v>0</v>
      </c>
    </row>
    <row r="316" spans="1:48" s="3" customFormat="1" x14ac:dyDescent="0.25">
      <c r="A316" s="98">
        <f t="shared" si="54"/>
        <v>293</v>
      </c>
      <c r="B316" s="99">
        <f t="shared" si="50"/>
        <v>53513</v>
      </c>
      <c r="C316" s="100">
        <f t="shared" si="59"/>
        <v>0</v>
      </c>
      <c r="D316" s="100">
        <f t="shared" si="51"/>
        <v>0</v>
      </c>
      <c r="E316" s="100">
        <f t="shared" si="55"/>
        <v>0</v>
      </c>
      <c r="F316" s="100">
        <f t="shared" si="56"/>
        <v>0</v>
      </c>
      <c r="G316" s="100"/>
      <c r="H316" s="100">
        <f t="shared" si="57"/>
        <v>9998523.0556681044</v>
      </c>
      <c r="I316" s="100">
        <f t="shared" si="58"/>
        <v>20363386.018023539</v>
      </c>
      <c r="J316" s="100">
        <f t="shared" si="52"/>
        <v>0</v>
      </c>
      <c r="K316" s="101"/>
      <c r="AU316" s="102">
        <f t="shared" si="60"/>
        <v>126026.00956579749</v>
      </c>
      <c r="AV316" s="102">
        <f t="shared" si="53"/>
        <v>0</v>
      </c>
    </row>
    <row r="317" spans="1:48" s="3" customFormat="1" x14ac:dyDescent="0.25">
      <c r="A317" s="98">
        <f t="shared" si="54"/>
        <v>294</v>
      </c>
      <c r="B317" s="99">
        <f t="shared" si="50"/>
        <v>53544</v>
      </c>
      <c r="C317" s="100">
        <f t="shared" si="59"/>
        <v>0</v>
      </c>
      <c r="D317" s="100">
        <f t="shared" si="51"/>
        <v>0</v>
      </c>
      <c r="E317" s="100">
        <f t="shared" si="55"/>
        <v>0</v>
      </c>
      <c r="F317" s="100">
        <f t="shared" si="56"/>
        <v>0</v>
      </c>
      <c r="G317" s="100"/>
      <c r="H317" s="100">
        <f t="shared" si="57"/>
        <v>9998523.0556681044</v>
      </c>
      <c r="I317" s="100">
        <f t="shared" si="58"/>
        <v>20363386.018023539</v>
      </c>
      <c r="J317" s="100">
        <f t="shared" si="52"/>
        <v>0</v>
      </c>
      <c r="K317" s="101"/>
      <c r="AU317" s="102">
        <f t="shared" si="60"/>
        <v>126026.00956579749</v>
      </c>
      <c r="AV317" s="102">
        <f t="shared" si="53"/>
        <v>0</v>
      </c>
    </row>
    <row r="318" spans="1:48" s="3" customFormat="1" x14ac:dyDescent="0.25">
      <c r="A318" s="98">
        <f t="shared" si="54"/>
        <v>295</v>
      </c>
      <c r="B318" s="99">
        <f t="shared" si="50"/>
        <v>53575</v>
      </c>
      <c r="C318" s="100">
        <f t="shared" si="59"/>
        <v>0</v>
      </c>
      <c r="D318" s="100">
        <f t="shared" si="51"/>
        <v>0</v>
      </c>
      <c r="E318" s="100">
        <f t="shared" si="55"/>
        <v>0</v>
      </c>
      <c r="F318" s="100">
        <f t="shared" si="56"/>
        <v>0</v>
      </c>
      <c r="G318" s="100"/>
      <c r="H318" s="100">
        <f t="shared" si="57"/>
        <v>9998523.0556681044</v>
      </c>
      <c r="I318" s="100">
        <f t="shared" si="58"/>
        <v>20363386.018023539</v>
      </c>
      <c r="J318" s="100">
        <f t="shared" si="52"/>
        <v>0</v>
      </c>
      <c r="K318" s="101"/>
      <c r="AU318" s="102">
        <f t="shared" si="60"/>
        <v>126026.00956579749</v>
      </c>
      <c r="AV318" s="102">
        <f t="shared" si="53"/>
        <v>0</v>
      </c>
    </row>
    <row r="319" spans="1:48" s="3" customFormat="1" x14ac:dyDescent="0.25">
      <c r="A319" s="98">
        <f t="shared" si="54"/>
        <v>296</v>
      </c>
      <c r="B319" s="99">
        <f t="shared" si="50"/>
        <v>53605</v>
      </c>
      <c r="C319" s="100">
        <f t="shared" si="59"/>
        <v>0</v>
      </c>
      <c r="D319" s="100">
        <f t="shared" si="51"/>
        <v>0</v>
      </c>
      <c r="E319" s="100">
        <f t="shared" si="55"/>
        <v>0</v>
      </c>
      <c r="F319" s="100">
        <f t="shared" si="56"/>
        <v>0</v>
      </c>
      <c r="G319" s="100"/>
      <c r="H319" s="100">
        <f t="shared" si="57"/>
        <v>9998523.0556681044</v>
      </c>
      <c r="I319" s="100">
        <f t="shared" si="58"/>
        <v>20363386.018023539</v>
      </c>
      <c r="J319" s="100">
        <f t="shared" si="52"/>
        <v>0</v>
      </c>
      <c r="K319" s="101"/>
      <c r="AU319" s="102">
        <f t="shared" si="60"/>
        <v>126026.00956579749</v>
      </c>
      <c r="AV319" s="102">
        <f t="shared" si="53"/>
        <v>0</v>
      </c>
    </row>
    <row r="320" spans="1:48" s="3" customFormat="1" x14ac:dyDescent="0.25">
      <c r="A320" s="98">
        <f t="shared" si="54"/>
        <v>297</v>
      </c>
      <c r="B320" s="99">
        <f t="shared" si="50"/>
        <v>53636</v>
      </c>
      <c r="C320" s="100">
        <f t="shared" si="59"/>
        <v>0</v>
      </c>
      <c r="D320" s="100">
        <f t="shared" si="51"/>
        <v>0</v>
      </c>
      <c r="E320" s="100">
        <f t="shared" si="55"/>
        <v>0</v>
      </c>
      <c r="F320" s="100">
        <f t="shared" si="56"/>
        <v>0</v>
      </c>
      <c r="G320" s="100"/>
      <c r="H320" s="100">
        <f t="shared" si="57"/>
        <v>9998523.0556681044</v>
      </c>
      <c r="I320" s="100">
        <f t="shared" si="58"/>
        <v>20363386.018023539</v>
      </c>
      <c r="J320" s="100">
        <f t="shared" si="52"/>
        <v>0</v>
      </c>
      <c r="K320" s="101"/>
      <c r="AU320" s="102">
        <f t="shared" si="60"/>
        <v>126026.00956579749</v>
      </c>
      <c r="AV320" s="102">
        <f t="shared" si="53"/>
        <v>0</v>
      </c>
    </row>
    <row r="321" spans="1:48" s="3" customFormat="1" x14ac:dyDescent="0.25">
      <c r="A321" s="98">
        <f t="shared" si="54"/>
        <v>298</v>
      </c>
      <c r="B321" s="99">
        <f t="shared" si="50"/>
        <v>53666</v>
      </c>
      <c r="C321" s="100">
        <f t="shared" si="59"/>
        <v>0</v>
      </c>
      <c r="D321" s="100">
        <f t="shared" si="51"/>
        <v>0</v>
      </c>
      <c r="E321" s="100">
        <f t="shared" si="55"/>
        <v>0</v>
      </c>
      <c r="F321" s="100">
        <f t="shared" si="56"/>
        <v>0</v>
      </c>
      <c r="G321" s="100"/>
      <c r="H321" s="100">
        <f t="shared" si="57"/>
        <v>9998523.0556681044</v>
      </c>
      <c r="I321" s="100">
        <f t="shared" si="58"/>
        <v>20363386.018023539</v>
      </c>
      <c r="J321" s="100">
        <f t="shared" si="52"/>
        <v>0</v>
      </c>
      <c r="K321" s="101"/>
      <c r="AU321" s="102">
        <f t="shared" si="60"/>
        <v>126026.00956579749</v>
      </c>
      <c r="AV321" s="102">
        <f t="shared" si="53"/>
        <v>0</v>
      </c>
    </row>
    <row r="322" spans="1:48" s="3" customFormat="1" x14ac:dyDescent="0.25">
      <c r="A322" s="98">
        <f t="shared" si="54"/>
        <v>299</v>
      </c>
      <c r="B322" s="99">
        <f t="shared" si="50"/>
        <v>53697</v>
      </c>
      <c r="C322" s="100">
        <f t="shared" si="59"/>
        <v>0</v>
      </c>
      <c r="D322" s="100">
        <f t="shared" si="51"/>
        <v>0</v>
      </c>
      <c r="E322" s="100">
        <f t="shared" si="55"/>
        <v>0</v>
      </c>
      <c r="F322" s="100">
        <f t="shared" si="56"/>
        <v>0</v>
      </c>
      <c r="G322" s="100"/>
      <c r="H322" s="100">
        <f t="shared" si="57"/>
        <v>9998523.0556681044</v>
      </c>
      <c r="I322" s="100">
        <f t="shared" si="58"/>
        <v>20363386.018023539</v>
      </c>
      <c r="J322" s="100">
        <f t="shared" si="52"/>
        <v>0</v>
      </c>
      <c r="K322" s="101"/>
      <c r="AU322" s="102">
        <f t="shared" si="60"/>
        <v>126026.00956579749</v>
      </c>
      <c r="AV322" s="102">
        <f t="shared" si="53"/>
        <v>0</v>
      </c>
    </row>
    <row r="323" spans="1:48" s="3" customFormat="1" x14ac:dyDescent="0.25">
      <c r="A323" s="98">
        <f t="shared" si="54"/>
        <v>300</v>
      </c>
      <c r="B323" s="99">
        <f t="shared" si="50"/>
        <v>53728</v>
      </c>
      <c r="C323" s="100">
        <f t="shared" si="59"/>
        <v>0</v>
      </c>
      <c r="D323" s="100">
        <f t="shared" si="51"/>
        <v>0</v>
      </c>
      <c r="E323" s="100">
        <f t="shared" si="55"/>
        <v>0</v>
      </c>
      <c r="F323" s="100">
        <f t="shared" si="56"/>
        <v>0</v>
      </c>
      <c r="G323" s="100"/>
      <c r="H323" s="100">
        <f t="shared" si="57"/>
        <v>9998523.0556681044</v>
      </c>
      <c r="I323" s="100">
        <f t="shared" si="58"/>
        <v>20363386.018023539</v>
      </c>
      <c r="J323" s="100">
        <f t="shared" si="52"/>
        <v>0</v>
      </c>
      <c r="K323" s="101"/>
      <c r="AU323" s="102">
        <f t="shared" si="60"/>
        <v>126026.00956579749</v>
      </c>
      <c r="AV323" s="102">
        <f t="shared" si="53"/>
        <v>0</v>
      </c>
    </row>
    <row r="324" spans="1:48" s="3" customFormat="1" x14ac:dyDescent="0.25">
      <c r="A324" s="98">
        <f t="shared" si="54"/>
        <v>301</v>
      </c>
      <c r="B324" s="99">
        <f t="shared" si="50"/>
        <v>53756</v>
      </c>
      <c r="C324" s="100">
        <f t="shared" si="59"/>
        <v>0</v>
      </c>
      <c r="D324" s="100">
        <f t="shared" si="51"/>
        <v>0</v>
      </c>
      <c r="E324" s="100">
        <f t="shared" si="55"/>
        <v>0</v>
      </c>
      <c r="F324" s="100">
        <f t="shared" si="56"/>
        <v>0</v>
      </c>
      <c r="G324" s="100"/>
      <c r="H324" s="100">
        <f t="shared" si="57"/>
        <v>9998523.0556681044</v>
      </c>
      <c r="I324" s="100">
        <f t="shared" si="58"/>
        <v>20363386.018023539</v>
      </c>
      <c r="J324" s="100">
        <f t="shared" si="52"/>
        <v>0</v>
      </c>
      <c r="K324" s="101"/>
      <c r="AU324" s="102">
        <f t="shared" si="60"/>
        <v>126026.00956579749</v>
      </c>
      <c r="AV324" s="102">
        <f t="shared" si="53"/>
        <v>0</v>
      </c>
    </row>
    <row r="325" spans="1:48" s="3" customFormat="1" x14ac:dyDescent="0.25">
      <c r="A325" s="98">
        <f t="shared" si="54"/>
        <v>302</v>
      </c>
      <c r="B325" s="99">
        <f t="shared" si="50"/>
        <v>53787</v>
      </c>
      <c r="C325" s="100">
        <f t="shared" si="59"/>
        <v>0</v>
      </c>
      <c r="D325" s="100">
        <f t="shared" si="51"/>
        <v>0</v>
      </c>
      <c r="E325" s="100">
        <f t="shared" si="55"/>
        <v>0</v>
      </c>
      <c r="F325" s="100">
        <f t="shared" si="56"/>
        <v>0</v>
      </c>
      <c r="G325" s="100"/>
      <c r="H325" s="100">
        <f t="shared" si="57"/>
        <v>9998523.0556681044</v>
      </c>
      <c r="I325" s="100">
        <f t="shared" si="58"/>
        <v>20363386.018023539</v>
      </c>
      <c r="J325" s="100">
        <f t="shared" si="52"/>
        <v>0</v>
      </c>
      <c r="K325" s="101"/>
      <c r="AU325" s="102">
        <f t="shared" si="60"/>
        <v>126026.00956579749</v>
      </c>
      <c r="AV325" s="102">
        <f t="shared" si="53"/>
        <v>0</v>
      </c>
    </row>
    <row r="326" spans="1:48" s="3" customFormat="1" x14ac:dyDescent="0.25">
      <c r="A326" s="98">
        <f t="shared" si="54"/>
        <v>303</v>
      </c>
      <c r="B326" s="99">
        <f t="shared" si="50"/>
        <v>53817</v>
      </c>
      <c r="C326" s="100">
        <f t="shared" si="59"/>
        <v>0</v>
      </c>
      <c r="D326" s="100">
        <f t="shared" si="51"/>
        <v>0</v>
      </c>
      <c r="E326" s="100">
        <f t="shared" si="55"/>
        <v>0</v>
      </c>
      <c r="F326" s="100">
        <f t="shared" si="56"/>
        <v>0</v>
      </c>
      <c r="G326" s="100"/>
      <c r="H326" s="100">
        <f t="shared" si="57"/>
        <v>9998523.0556681044</v>
      </c>
      <c r="I326" s="100">
        <f t="shared" si="58"/>
        <v>20363386.018023539</v>
      </c>
      <c r="J326" s="100">
        <f t="shared" si="52"/>
        <v>0</v>
      </c>
      <c r="K326" s="101"/>
      <c r="AU326" s="102">
        <f t="shared" si="60"/>
        <v>126026.00956579749</v>
      </c>
      <c r="AV326" s="102">
        <f t="shared" si="53"/>
        <v>0</v>
      </c>
    </row>
    <row r="327" spans="1:48" s="3" customFormat="1" x14ac:dyDescent="0.25">
      <c r="A327" s="98">
        <f t="shared" si="54"/>
        <v>304</v>
      </c>
      <c r="B327" s="99">
        <f t="shared" si="50"/>
        <v>53848</v>
      </c>
      <c r="C327" s="100">
        <f t="shared" si="59"/>
        <v>0</v>
      </c>
      <c r="D327" s="100">
        <f t="shared" si="51"/>
        <v>0</v>
      </c>
      <c r="E327" s="100">
        <f t="shared" si="55"/>
        <v>0</v>
      </c>
      <c r="F327" s="100">
        <f t="shared" si="56"/>
        <v>0</v>
      </c>
      <c r="G327" s="100"/>
      <c r="H327" s="100">
        <f t="shared" si="57"/>
        <v>9998523.0556681044</v>
      </c>
      <c r="I327" s="100">
        <f t="shared" si="58"/>
        <v>20363386.018023539</v>
      </c>
      <c r="J327" s="100">
        <f t="shared" si="52"/>
        <v>0</v>
      </c>
      <c r="K327" s="101"/>
      <c r="AU327" s="102">
        <f t="shared" si="60"/>
        <v>126026.00956579749</v>
      </c>
      <c r="AV327" s="102">
        <f t="shared" si="53"/>
        <v>0</v>
      </c>
    </row>
    <row r="328" spans="1:48" s="3" customFormat="1" x14ac:dyDescent="0.25">
      <c r="A328" s="98">
        <f t="shared" si="54"/>
        <v>305</v>
      </c>
      <c r="B328" s="99">
        <f t="shared" si="50"/>
        <v>53878</v>
      </c>
      <c r="C328" s="100">
        <f t="shared" si="59"/>
        <v>0</v>
      </c>
      <c r="D328" s="100">
        <f t="shared" si="51"/>
        <v>0</v>
      </c>
      <c r="E328" s="100">
        <f t="shared" si="55"/>
        <v>0</v>
      </c>
      <c r="F328" s="100">
        <f t="shared" si="56"/>
        <v>0</v>
      </c>
      <c r="G328" s="100"/>
      <c r="H328" s="100">
        <f t="shared" si="57"/>
        <v>9998523.0556681044</v>
      </c>
      <c r="I328" s="100">
        <f t="shared" si="58"/>
        <v>20363386.018023539</v>
      </c>
      <c r="J328" s="100">
        <f t="shared" si="52"/>
        <v>0</v>
      </c>
      <c r="K328" s="101"/>
      <c r="AU328" s="102">
        <f t="shared" si="60"/>
        <v>126026.00956579749</v>
      </c>
      <c r="AV328" s="102">
        <f t="shared" si="53"/>
        <v>0</v>
      </c>
    </row>
    <row r="329" spans="1:48" s="3" customFormat="1" x14ac:dyDescent="0.25">
      <c r="A329" s="98">
        <f t="shared" si="54"/>
        <v>306</v>
      </c>
      <c r="B329" s="99">
        <f t="shared" si="50"/>
        <v>53909</v>
      </c>
      <c r="C329" s="100">
        <f t="shared" si="59"/>
        <v>0</v>
      </c>
      <c r="D329" s="100">
        <f t="shared" si="51"/>
        <v>0</v>
      </c>
      <c r="E329" s="100">
        <f t="shared" si="55"/>
        <v>0</v>
      </c>
      <c r="F329" s="100">
        <f t="shared" si="56"/>
        <v>0</v>
      </c>
      <c r="G329" s="100"/>
      <c r="H329" s="100">
        <f t="shared" si="57"/>
        <v>9998523.0556681044</v>
      </c>
      <c r="I329" s="100">
        <f t="shared" si="58"/>
        <v>20363386.018023539</v>
      </c>
      <c r="J329" s="100">
        <f t="shared" si="52"/>
        <v>0</v>
      </c>
      <c r="K329" s="101"/>
      <c r="AU329" s="102">
        <f t="shared" si="60"/>
        <v>126026.00956579749</v>
      </c>
      <c r="AV329" s="102">
        <f t="shared" si="53"/>
        <v>0</v>
      </c>
    </row>
    <row r="330" spans="1:48" s="3" customFormat="1" x14ac:dyDescent="0.25">
      <c r="A330" s="98">
        <f t="shared" si="54"/>
        <v>307</v>
      </c>
      <c r="B330" s="99">
        <f t="shared" si="50"/>
        <v>53940</v>
      </c>
      <c r="C330" s="100">
        <f t="shared" si="59"/>
        <v>0</v>
      </c>
      <c r="D330" s="100">
        <f t="shared" si="51"/>
        <v>0</v>
      </c>
      <c r="E330" s="100">
        <f t="shared" si="55"/>
        <v>0</v>
      </c>
      <c r="F330" s="100">
        <f t="shared" si="56"/>
        <v>0</v>
      </c>
      <c r="G330" s="100"/>
      <c r="H330" s="100">
        <f t="shared" si="57"/>
        <v>9998523.0556681044</v>
      </c>
      <c r="I330" s="100">
        <f t="shared" si="58"/>
        <v>20363386.018023539</v>
      </c>
      <c r="J330" s="100">
        <f t="shared" si="52"/>
        <v>0</v>
      </c>
      <c r="K330" s="101"/>
      <c r="AU330" s="102">
        <f t="shared" si="60"/>
        <v>126026.00956579749</v>
      </c>
      <c r="AV330" s="102">
        <f t="shared" si="53"/>
        <v>0</v>
      </c>
    </row>
    <row r="331" spans="1:48" s="3" customFormat="1" x14ac:dyDescent="0.25">
      <c r="A331" s="98">
        <f t="shared" si="54"/>
        <v>308</v>
      </c>
      <c r="B331" s="99">
        <f t="shared" si="50"/>
        <v>53970</v>
      </c>
      <c r="C331" s="100">
        <f t="shared" si="59"/>
        <v>0</v>
      </c>
      <c r="D331" s="100">
        <f t="shared" si="51"/>
        <v>0</v>
      </c>
      <c r="E331" s="100">
        <f t="shared" si="55"/>
        <v>0</v>
      </c>
      <c r="F331" s="100">
        <f t="shared" si="56"/>
        <v>0</v>
      </c>
      <c r="G331" s="100"/>
      <c r="H331" s="100">
        <f t="shared" si="57"/>
        <v>9998523.0556681044</v>
      </c>
      <c r="I331" s="100">
        <f t="shared" si="58"/>
        <v>20363386.018023539</v>
      </c>
      <c r="J331" s="100">
        <f t="shared" si="52"/>
        <v>0</v>
      </c>
      <c r="K331" s="101"/>
      <c r="AU331" s="102">
        <f t="shared" si="60"/>
        <v>126026.00956579749</v>
      </c>
      <c r="AV331" s="102">
        <f t="shared" si="53"/>
        <v>0</v>
      </c>
    </row>
    <row r="332" spans="1:48" s="3" customFormat="1" x14ac:dyDescent="0.25">
      <c r="A332" s="98">
        <f t="shared" si="54"/>
        <v>309</v>
      </c>
      <c r="B332" s="99">
        <f t="shared" si="50"/>
        <v>54001</v>
      </c>
      <c r="C332" s="100">
        <f t="shared" si="59"/>
        <v>0</v>
      </c>
      <c r="D332" s="100">
        <f t="shared" si="51"/>
        <v>0</v>
      </c>
      <c r="E332" s="100">
        <f t="shared" si="55"/>
        <v>0</v>
      </c>
      <c r="F332" s="100">
        <f t="shared" si="56"/>
        <v>0</v>
      </c>
      <c r="G332" s="100"/>
      <c r="H332" s="100">
        <f t="shared" si="57"/>
        <v>9998523.0556681044</v>
      </c>
      <c r="I332" s="100">
        <f t="shared" si="58"/>
        <v>20363386.018023539</v>
      </c>
      <c r="J332" s="100">
        <f t="shared" si="52"/>
        <v>0</v>
      </c>
      <c r="K332" s="101"/>
      <c r="AU332" s="102">
        <f t="shared" si="60"/>
        <v>126026.00956579749</v>
      </c>
      <c r="AV332" s="102">
        <f t="shared" si="53"/>
        <v>0</v>
      </c>
    </row>
    <row r="333" spans="1:48" s="3" customFormat="1" x14ac:dyDescent="0.25">
      <c r="A333" s="98">
        <f t="shared" si="54"/>
        <v>310</v>
      </c>
      <c r="B333" s="99">
        <f t="shared" si="50"/>
        <v>54031</v>
      </c>
      <c r="C333" s="100">
        <f t="shared" si="59"/>
        <v>0</v>
      </c>
      <c r="D333" s="100">
        <f t="shared" si="51"/>
        <v>0</v>
      </c>
      <c r="E333" s="100">
        <f t="shared" si="55"/>
        <v>0</v>
      </c>
      <c r="F333" s="100">
        <f t="shared" si="56"/>
        <v>0</v>
      </c>
      <c r="G333" s="100"/>
      <c r="H333" s="100">
        <f t="shared" si="57"/>
        <v>9998523.0556681044</v>
      </c>
      <c r="I333" s="100">
        <f t="shared" si="58"/>
        <v>20363386.018023539</v>
      </c>
      <c r="J333" s="100">
        <f t="shared" si="52"/>
        <v>0</v>
      </c>
      <c r="K333" s="101"/>
      <c r="AU333" s="102">
        <f t="shared" si="60"/>
        <v>126026.00956579749</v>
      </c>
      <c r="AV333" s="102">
        <f t="shared" si="53"/>
        <v>0</v>
      </c>
    </row>
    <row r="334" spans="1:48" s="3" customFormat="1" x14ac:dyDescent="0.25">
      <c r="A334" s="98">
        <f t="shared" si="54"/>
        <v>311</v>
      </c>
      <c r="B334" s="99">
        <f t="shared" si="50"/>
        <v>54062</v>
      </c>
      <c r="C334" s="100">
        <f t="shared" si="59"/>
        <v>0</v>
      </c>
      <c r="D334" s="100">
        <f t="shared" si="51"/>
        <v>0</v>
      </c>
      <c r="E334" s="100">
        <f t="shared" si="55"/>
        <v>0</v>
      </c>
      <c r="F334" s="100">
        <f t="shared" si="56"/>
        <v>0</v>
      </c>
      <c r="G334" s="100"/>
      <c r="H334" s="100">
        <f t="shared" si="57"/>
        <v>9998523.0556681044</v>
      </c>
      <c r="I334" s="100">
        <f t="shared" si="58"/>
        <v>20363386.018023539</v>
      </c>
      <c r="J334" s="100">
        <f t="shared" si="52"/>
        <v>0</v>
      </c>
      <c r="K334" s="101"/>
      <c r="AU334" s="102">
        <f t="shared" si="60"/>
        <v>126026.00956579749</v>
      </c>
      <c r="AV334" s="102">
        <f t="shared" si="53"/>
        <v>0</v>
      </c>
    </row>
    <row r="335" spans="1:48" s="3" customFormat="1" x14ac:dyDescent="0.25">
      <c r="A335" s="98">
        <f t="shared" si="54"/>
        <v>312</v>
      </c>
      <c r="B335" s="99">
        <f t="shared" si="50"/>
        <v>54093</v>
      </c>
      <c r="C335" s="100">
        <f t="shared" si="59"/>
        <v>0</v>
      </c>
      <c r="D335" s="100">
        <f t="shared" si="51"/>
        <v>0</v>
      </c>
      <c r="E335" s="100">
        <f t="shared" si="55"/>
        <v>0</v>
      </c>
      <c r="F335" s="100">
        <f t="shared" si="56"/>
        <v>0</v>
      </c>
      <c r="G335" s="100"/>
      <c r="H335" s="100">
        <f t="shared" si="57"/>
        <v>9998523.0556681044</v>
      </c>
      <c r="I335" s="100">
        <f t="shared" si="58"/>
        <v>20363386.018023539</v>
      </c>
      <c r="J335" s="100">
        <f t="shared" si="52"/>
        <v>0</v>
      </c>
      <c r="K335" s="101"/>
      <c r="AU335" s="102">
        <f t="shared" si="60"/>
        <v>126026.00956579749</v>
      </c>
      <c r="AV335" s="102">
        <f t="shared" si="53"/>
        <v>0</v>
      </c>
    </row>
    <row r="336" spans="1:48" s="3" customFormat="1" x14ac:dyDescent="0.25">
      <c r="A336" s="98">
        <f t="shared" si="54"/>
        <v>313</v>
      </c>
      <c r="B336" s="99">
        <f t="shared" si="50"/>
        <v>54122</v>
      </c>
      <c r="C336" s="100">
        <f t="shared" si="59"/>
        <v>0</v>
      </c>
      <c r="D336" s="100">
        <f t="shared" si="51"/>
        <v>0</v>
      </c>
      <c r="E336" s="100">
        <f t="shared" si="55"/>
        <v>0</v>
      </c>
      <c r="F336" s="100">
        <f t="shared" si="56"/>
        <v>0</v>
      </c>
      <c r="G336" s="100"/>
      <c r="H336" s="100">
        <f t="shared" si="57"/>
        <v>9998523.0556681044</v>
      </c>
      <c r="I336" s="100">
        <f t="shared" si="58"/>
        <v>20363386.018023539</v>
      </c>
      <c r="J336" s="100">
        <f t="shared" si="52"/>
        <v>0</v>
      </c>
      <c r="K336" s="101"/>
      <c r="AU336" s="102">
        <f t="shared" si="60"/>
        <v>126026.00956579749</v>
      </c>
      <c r="AV336" s="102">
        <f t="shared" si="53"/>
        <v>0</v>
      </c>
    </row>
    <row r="337" spans="1:48" s="3" customFormat="1" x14ac:dyDescent="0.25">
      <c r="A337" s="98">
        <f t="shared" si="54"/>
        <v>314</v>
      </c>
      <c r="B337" s="99">
        <f t="shared" si="50"/>
        <v>54153</v>
      </c>
      <c r="C337" s="100">
        <f t="shared" si="59"/>
        <v>0</v>
      </c>
      <c r="D337" s="100">
        <f t="shared" si="51"/>
        <v>0</v>
      </c>
      <c r="E337" s="100">
        <f t="shared" si="55"/>
        <v>0</v>
      </c>
      <c r="F337" s="100">
        <f t="shared" si="56"/>
        <v>0</v>
      </c>
      <c r="G337" s="100"/>
      <c r="H337" s="100">
        <f t="shared" si="57"/>
        <v>9998523.0556681044</v>
      </c>
      <c r="I337" s="100">
        <f t="shared" si="58"/>
        <v>20363386.018023539</v>
      </c>
      <c r="J337" s="100">
        <f t="shared" si="52"/>
        <v>0</v>
      </c>
      <c r="K337" s="101"/>
      <c r="AU337" s="102">
        <f t="shared" si="60"/>
        <v>126026.00956579749</v>
      </c>
      <c r="AV337" s="102">
        <f t="shared" si="53"/>
        <v>0</v>
      </c>
    </row>
    <row r="338" spans="1:48" s="3" customFormat="1" x14ac:dyDescent="0.25">
      <c r="A338" s="98">
        <f t="shared" si="54"/>
        <v>315</v>
      </c>
      <c r="B338" s="99">
        <f t="shared" si="50"/>
        <v>54183</v>
      </c>
      <c r="C338" s="100">
        <f t="shared" si="59"/>
        <v>0</v>
      </c>
      <c r="D338" s="100">
        <f t="shared" si="51"/>
        <v>0</v>
      </c>
      <c r="E338" s="100">
        <f t="shared" si="55"/>
        <v>0</v>
      </c>
      <c r="F338" s="100">
        <f t="shared" si="56"/>
        <v>0</v>
      </c>
      <c r="G338" s="100"/>
      <c r="H338" s="100">
        <f t="shared" si="57"/>
        <v>9998523.0556681044</v>
      </c>
      <c r="I338" s="100">
        <f t="shared" si="58"/>
        <v>20363386.018023539</v>
      </c>
      <c r="J338" s="100">
        <f t="shared" si="52"/>
        <v>0</v>
      </c>
      <c r="K338" s="101"/>
      <c r="AU338" s="102">
        <f t="shared" si="60"/>
        <v>126026.00956579749</v>
      </c>
      <c r="AV338" s="102">
        <f t="shared" si="53"/>
        <v>0</v>
      </c>
    </row>
    <row r="339" spans="1:48" s="3" customFormat="1" x14ac:dyDescent="0.25">
      <c r="A339" s="98">
        <f t="shared" si="54"/>
        <v>316</v>
      </c>
      <c r="B339" s="99">
        <f t="shared" si="50"/>
        <v>54214</v>
      </c>
      <c r="C339" s="100">
        <f t="shared" si="59"/>
        <v>0</v>
      </c>
      <c r="D339" s="100">
        <f t="shared" si="51"/>
        <v>0</v>
      </c>
      <c r="E339" s="100">
        <f t="shared" si="55"/>
        <v>0</v>
      </c>
      <c r="F339" s="100">
        <f t="shared" si="56"/>
        <v>0</v>
      </c>
      <c r="G339" s="100"/>
      <c r="H339" s="100">
        <f t="shared" si="57"/>
        <v>9998523.0556681044</v>
      </c>
      <c r="I339" s="100">
        <f t="shared" si="58"/>
        <v>20363386.018023539</v>
      </c>
      <c r="J339" s="100">
        <f t="shared" si="52"/>
        <v>0</v>
      </c>
      <c r="K339" s="101"/>
      <c r="AU339" s="102">
        <f t="shared" si="60"/>
        <v>126026.00956579749</v>
      </c>
      <c r="AV339" s="102">
        <f t="shared" si="53"/>
        <v>0</v>
      </c>
    </row>
    <row r="340" spans="1:48" s="3" customFormat="1" x14ac:dyDescent="0.25">
      <c r="A340" s="98">
        <f t="shared" si="54"/>
        <v>317</v>
      </c>
      <c r="B340" s="99">
        <f t="shared" si="50"/>
        <v>54244</v>
      </c>
      <c r="C340" s="100">
        <f t="shared" si="59"/>
        <v>0</v>
      </c>
      <c r="D340" s="100">
        <f t="shared" si="51"/>
        <v>0</v>
      </c>
      <c r="E340" s="100">
        <f t="shared" si="55"/>
        <v>0</v>
      </c>
      <c r="F340" s="100">
        <f t="shared" si="56"/>
        <v>0</v>
      </c>
      <c r="G340" s="100"/>
      <c r="H340" s="100">
        <f t="shared" si="57"/>
        <v>9998523.0556681044</v>
      </c>
      <c r="I340" s="100">
        <f t="shared" si="58"/>
        <v>20363386.018023539</v>
      </c>
      <c r="J340" s="100">
        <f t="shared" si="52"/>
        <v>0</v>
      </c>
      <c r="K340" s="101"/>
      <c r="AU340" s="102">
        <f t="shared" si="60"/>
        <v>126026.00956579749</v>
      </c>
      <c r="AV340" s="102">
        <f t="shared" si="53"/>
        <v>0</v>
      </c>
    </row>
    <row r="341" spans="1:48" s="3" customFormat="1" x14ac:dyDescent="0.25">
      <c r="A341" s="98">
        <f t="shared" si="54"/>
        <v>318</v>
      </c>
      <c r="B341" s="99">
        <f t="shared" si="50"/>
        <v>54275</v>
      </c>
      <c r="C341" s="100">
        <f t="shared" si="59"/>
        <v>0</v>
      </c>
      <c r="D341" s="100">
        <f t="shared" si="51"/>
        <v>0</v>
      </c>
      <c r="E341" s="100">
        <f t="shared" si="55"/>
        <v>0</v>
      </c>
      <c r="F341" s="100">
        <f t="shared" si="56"/>
        <v>0</v>
      </c>
      <c r="G341" s="100"/>
      <c r="H341" s="100">
        <f t="shared" si="57"/>
        <v>9998523.0556681044</v>
      </c>
      <c r="I341" s="100">
        <f t="shared" si="58"/>
        <v>20363386.018023539</v>
      </c>
      <c r="J341" s="100">
        <f t="shared" si="52"/>
        <v>0</v>
      </c>
      <c r="K341" s="101"/>
      <c r="AU341" s="102">
        <f t="shared" si="60"/>
        <v>126026.00956579749</v>
      </c>
      <c r="AV341" s="102">
        <f t="shared" si="53"/>
        <v>0</v>
      </c>
    </row>
    <row r="342" spans="1:48" s="3" customFormat="1" x14ac:dyDescent="0.25">
      <c r="A342" s="98">
        <f t="shared" si="54"/>
        <v>319</v>
      </c>
      <c r="B342" s="99">
        <f t="shared" si="50"/>
        <v>54306</v>
      </c>
      <c r="C342" s="100">
        <f t="shared" si="59"/>
        <v>0</v>
      </c>
      <c r="D342" s="100">
        <f t="shared" si="51"/>
        <v>0</v>
      </c>
      <c r="E342" s="100">
        <f t="shared" si="55"/>
        <v>0</v>
      </c>
      <c r="F342" s="100">
        <f t="shared" si="56"/>
        <v>0</v>
      </c>
      <c r="G342" s="100"/>
      <c r="H342" s="100">
        <f t="shared" si="57"/>
        <v>9998523.0556681044</v>
      </c>
      <c r="I342" s="100">
        <f t="shared" si="58"/>
        <v>20363386.018023539</v>
      </c>
      <c r="J342" s="100">
        <f t="shared" si="52"/>
        <v>0</v>
      </c>
      <c r="K342" s="101"/>
      <c r="AU342" s="102">
        <f t="shared" si="60"/>
        <v>126026.00956579749</v>
      </c>
      <c r="AV342" s="102">
        <f t="shared" si="53"/>
        <v>0</v>
      </c>
    </row>
    <row r="343" spans="1:48" s="3" customFormat="1" x14ac:dyDescent="0.25">
      <c r="A343" s="98">
        <f t="shared" si="54"/>
        <v>320</v>
      </c>
      <c r="B343" s="99">
        <f t="shared" si="50"/>
        <v>54336</v>
      </c>
      <c r="C343" s="100">
        <f t="shared" si="59"/>
        <v>0</v>
      </c>
      <c r="D343" s="100">
        <f t="shared" si="51"/>
        <v>0</v>
      </c>
      <c r="E343" s="100">
        <f t="shared" si="55"/>
        <v>0</v>
      </c>
      <c r="F343" s="100">
        <f t="shared" si="56"/>
        <v>0</v>
      </c>
      <c r="G343" s="100"/>
      <c r="H343" s="100">
        <f t="shared" si="57"/>
        <v>9998523.0556681044</v>
      </c>
      <c r="I343" s="100">
        <f t="shared" si="58"/>
        <v>20363386.018023539</v>
      </c>
      <c r="J343" s="100">
        <f t="shared" si="52"/>
        <v>0</v>
      </c>
      <c r="K343" s="101"/>
      <c r="AU343" s="102">
        <f t="shared" si="60"/>
        <v>126026.00956579749</v>
      </c>
      <c r="AV343" s="102">
        <f t="shared" si="53"/>
        <v>0</v>
      </c>
    </row>
    <row r="344" spans="1:48" s="3" customFormat="1" x14ac:dyDescent="0.25">
      <c r="A344" s="98">
        <f t="shared" si="54"/>
        <v>321</v>
      </c>
      <c r="B344" s="99">
        <f t="shared" ref="B344:B383" si="61">IF(Pay_Num&lt;&gt;"",DATE(YEAR(Loan_Start),MONTH(Loan_Start)+(Pay_Num)*12/Num_Pmt_Per_Year,DAY(Loan_Start)),"")</f>
        <v>54367</v>
      </c>
      <c r="C344" s="100">
        <f t="shared" si="59"/>
        <v>0</v>
      </c>
      <c r="D344" s="100">
        <f t="shared" ref="D344:D383" si="62">Princ+Int+Insurance</f>
        <v>0</v>
      </c>
      <c r="E344" s="100">
        <f t="shared" si="55"/>
        <v>0</v>
      </c>
      <c r="F344" s="100">
        <f t="shared" si="56"/>
        <v>0</v>
      </c>
      <c r="G344" s="100"/>
      <c r="H344" s="100">
        <f t="shared" si="57"/>
        <v>9998523.0556681044</v>
      </c>
      <c r="I344" s="100">
        <f t="shared" si="58"/>
        <v>20363386.018023539</v>
      </c>
      <c r="J344" s="100">
        <f t="shared" ref="J344:J383" si="63">IF(AND(Pay_Num&lt;&gt;"",Sched_Pay&lt;Beg_Bal),Beg_Bal-Princ,IF(Pay_Num&lt;&gt;"",0,""))</f>
        <v>0</v>
      </c>
      <c r="K344" s="101"/>
      <c r="AU344" s="102">
        <f t="shared" si="60"/>
        <v>126026.00956579749</v>
      </c>
      <c r="AV344" s="102">
        <f t="shared" ref="AV344:AV383" si="64">IF(AND(Pay_Num&lt;&gt;"",Sched_Pay&lt;Beg_Bal),Sched_Pay,IF(Pay_Num&lt;&gt;"",Beg_Bal,""))</f>
        <v>0</v>
      </c>
    </row>
    <row r="345" spans="1:48" s="3" customFormat="1" x14ac:dyDescent="0.25">
      <c r="A345" s="98">
        <f t="shared" ref="A345:A383" si="65">IF(Values_Entered,A344+1,"")</f>
        <v>322</v>
      </c>
      <c r="B345" s="99">
        <f t="shared" si="61"/>
        <v>54397</v>
      </c>
      <c r="C345" s="100">
        <f t="shared" si="59"/>
        <v>0</v>
      </c>
      <c r="D345" s="100">
        <f t="shared" si="62"/>
        <v>0</v>
      </c>
      <c r="E345" s="100">
        <f t="shared" ref="E345:E383" si="66">IF(Pay_Num&lt;&gt;"",Total_Pay-Int,"")</f>
        <v>0</v>
      </c>
      <c r="F345" s="100">
        <f t="shared" ref="F345:F383" si="67">IF(Pay_Num&lt;&gt;"",Beg_Bal*Interest_Rate/Num_Pmt_Per_Year,"")</f>
        <v>0</v>
      </c>
      <c r="G345" s="100"/>
      <c r="H345" s="100">
        <f t="shared" ref="H345:H383" si="68">IF(Values_Entered,+H344+Princ,"")</f>
        <v>9998523.0556681044</v>
      </c>
      <c r="I345" s="100">
        <f t="shared" ref="I345:I383" si="69">IF(Values_Entered,+I344+Int,"")</f>
        <v>20363386.018023539</v>
      </c>
      <c r="J345" s="100">
        <f t="shared" si="63"/>
        <v>0</v>
      </c>
      <c r="K345" s="101"/>
      <c r="AU345" s="102">
        <f t="shared" si="60"/>
        <v>126026.00956579749</v>
      </c>
      <c r="AV345" s="102">
        <f t="shared" si="64"/>
        <v>0</v>
      </c>
    </row>
    <row r="346" spans="1:48" s="3" customFormat="1" x14ac:dyDescent="0.25">
      <c r="A346" s="98">
        <f t="shared" si="65"/>
        <v>323</v>
      </c>
      <c r="B346" s="99">
        <f t="shared" si="61"/>
        <v>54428</v>
      </c>
      <c r="C346" s="100">
        <f t="shared" ref="C346:C383" si="70">IF(Pay_Num&lt;&gt;"",J345,"")</f>
        <v>0</v>
      </c>
      <c r="D346" s="100">
        <f t="shared" si="62"/>
        <v>0</v>
      </c>
      <c r="E346" s="100">
        <f t="shared" si="66"/>
        <v>0</v>
      </c>
      <c r="F346" s="100">
        <f t="shared" si="67"/>
        <v>0</v>
      </c>
      <c r="G346" s="100"/>
      <c r="H346" s="100">
        <f t="shared" si="68"/>
        <v>9998523.0556681044</v>
      </c>
      <c r="I346" s="100">
        <f t="shared" si="69"/>
        <v>20363386.018023539</v>
      </c>
      <c r="J346" s="100">
        <f t="shared" si="63"/>
        <v>0</v>
      </c>
      <c r="K346" s="101"/>
      <c r="AU346" s="102">
        <f t="shared" ref="AU346:AU383" si="71">IF(Pay_Num&lt;&gt;"",Scheduled_Monthly_Payment,"")</f>
        <v>126026.00956579749</v>
      </c>
      <c r="AV346" s="102">
        <f t="shared" si="64"/>
        <v>0</v>
      </c>
    </row>
    <row r="347" spans="1:48" s="3" customFormat="1" x14ac:dyDescent="0.25">
      <c r="A347" s="98">
        <f t="shared" si="65"/>
        <v>324</v>
      </c>
      <c r="B347" s="99">
        <f t="shared" si="61"/>
        <v>54459</v>
      </c>
      <c r="C347" s="100">
        <f t="shared" si="70"/>
        <v>0</v>
      </c>
      <c r="D347" s="100">
        <f t="shared" si="62"/>
        <v>0</v>
      </c>
      <c r="E347" s="100">
        <f t="shared" si="66"/>
        <v>0</v>
      </c>
      <c r="F347" s="100">
        <f t="shared" si="67"/>
        <v>0</v>
      </c>
      <c r="G347" s="100"/>
      <c r="H347" s="100">
        <f t="shared" si="68"/>
        <v>9998523.0556681044</v>
      </c>
      <c r="I347" s="100">
        <f t="shared" si="69"/>
        <v>20363386.018023539</v>
      </c>
      <c r="J347" s="100">
        <f t="shared" si="63"/>
        <v>0</v>
      </c>
      <c r="K347" s="101"/>
      <c r="AU347" s="102">
        <f t="shared" si="71"/>
        <v>126026.00956579749</v>
      </c>
      <c r="AV347" s="102">
        <f t="shared" si="64"/>
        <v>0</v>
      </c>
    </row>
    <row r="348" spans="1:48" s="3" customFormat="1" x14ac:dyDescent="0.25">
      <c r="A348" s="98">
        <f t="shared" si="65"/>
        <v>325</v>
      </c>
      <c r="B348" s="99">
        <f t="shared" si="61"/>
        <v>54487</v>
      </c>
      <c r="C348" s="100">
        <f t="shared" si="70"/>
        <v>0</v>
      </c>
      <c r="D348" s="100">
        <f t="shared" si="62"/>
        <v>0</v>
      </c>
      <c r="E348" s="100">
        <f t="shared" si="66"/>
        <v>0</v>
      </c>
      <c r="F348" s="100">
        <f t="shared" si="67"/>
        <v>0</v>
      </c>
      <c r="G348" s="100"/>
      <c r="H348" s="100">
        <f t="shared" si="68"/>
        <v>9998523.0556681044</v>
      </c>
      <c r="I348" s="100">
        <f t="shared" si="69"/>
        <v>20363386.018023539</v>
      </c>
      <c r="J348" s="100">
        <f t="shared" si="63"/>
        <v>0</v>
      </c>
      <c r="K348" s="101"/>
      <c r="AU348" s="102">
        <f t="shared" si="71"/>
        <v>126026.00956579749</v>
      </c>
      <c r="AV348" s="102">
        <f t="shared" si="64"/>
        <v>0</v>
      </c>
    </row>
    <row r="349" spans="1:48" s="3" customFormat="1" x14ac:dyDescent="0.25">
      <c r="A349" s="98">
        <f t="shared" si="65"/>
        <v>326</v>
      </c>
      <c r="B349" s="99">
        <f t="shared" si="61"/>
        <v>54518</v>
      </c>
      <c r="C349" s="100">
        <f t="shared" si="70"/>
        <v>0</v>
      </c>
      <c r="D349" s="100">
        <f t="shared" si="62"/>
        <v>0</v>
      </c>
      <c r="E349" s="100">
        <f t="shared" si="66"/>
        <v>0</v>
      </c>
      <c r="F349" s="100">
        <f t="shared" si="67"/>
        <v>0</v>
      </c>
      <c r="G349" s="100"/>
      <c r="H349" s="100">
        <f t="shared" si="68"/>
        <v>9998523.0556681044</v>
      </c>
      <c r="I349" s="100">
        <f t="shared" si="69"/>
        <v>20363386.018023539</v>
      </c>
      <c r="J349" s="100">
        <f t="shared" si="63"/>
        <v>0</v>
      </c>
      <c r="K349" s="101"/>
      <c r="AU349" s="102">
        <f t="shared" si="71"/>
        <v>126026.00956579749</v>
      </c>
      <c r="AV349" s="102">
        <f t="shared" si="64"/>
        <v>0</v>
      </c>
    </row>
    <row r="350" spans="1:48" s="3" customFormat="1" x14ac:dyDescent="0.25">
      <c r="A350" s="98">
        <f t="shared" si="65"/>
        <v>327</v>
      </c>
      <c r="B350" s="99">
        <f t="shared" si="61"/>
        <v>54548</v>
      </c>
      <c r="C350" s="100">
        <f t="shared" si="70"/>
        <v>0</v>
      </c>
      <c r="D350" s="100">
        <f t="shared" si="62"/>
        <v>0</v>
      </c>
      <c r="E350" s="100">
        <f t="shared" si="66"/>
        <v>0</v>
      </c>
      <c r="F350" s="100">
        <f t="shared" si="67"/>
        <v>0</v>
      </c>
      <c r="G350" s="100"/>
      <c r="H350" s="100">
        <f t="shared" si="68"/>
        <v>9998523.0556681044</v>
      </c>
      <c r="I350" s="100">
        <f t="shared" si="69"/>
        <v>20363386.018023539</v>
      </c>
      <c r="J350" s="100">
        <f t="shared" si="63"/>
        <v>0</v>
      </c>
      <c r="K350" s="101"/>
      <c r="AU350" s="102">
        <f t="shared" si="71"/>
        <v>126026.00956579749</v>
      </c>
      <c r="AV350" s="102">
        <f t="shared" si="64"/>
        <v>0</v>
      </c>
    </row>
    <row r="351" spans="1:48" s="3" customFormat="1" x14ac:dyDescent="0.25">
      <c r="A351" s="98">
        <f t="shared" si="65"/>
        <v>328</v>
      </c>
      <c r="B351" s="99">
        <f t="shared" si="61"/>
        <v>54579</v>
      </c>
      <c r="C351" s="100">
        <f t="shared" si="70"/>
        <v>0</v>
      </c>
      <c r="D351" s="100">
        <f t="shared" si="62"/>
        <v>0</v>
      </c>
      <c r="E351" s="100">
        <f t="shared" si="66"/>
        <v>0</v>
      </c>
      <c r="F351" s="100">
        <f t="shared" si="67"/>
        <v>0</v>
      </c>
      <c r="G351" s="100"/>
      <c r="H351" s="100">
        <f t="shared" si="68"/>
        <v>9998523.0556681044</v>
      </c>
      <c r="I351" s="100">
        <f t="shared" si="69"/>
        <v>20363386.018023539</v>
      </c>
      <c r="J351" s="100">
        <f t="shared" si="63"/>
        <v>0</v>
      </c>
      <c r="K351" s="101"/>
      <c r="AU351" s="102">
        <f t="shared" si="71"/>
        <v>126026.00956579749</v>
      </c>
      <c r="AV351" s="102">
        <f t="shared" si="64"/>
        <v>0</v>
      </c>
    </row>
    <row r="352" spans="1:48" s="3" customFormat="1" x14ac:dyDescent="0.25">
      <c r="A352" s="98">
        <f t="shared" si="65"/>
        <v>329</v>
      </c>
      <c r="B352" s="99">
        <f t="shared" si="61"/>
        <v>54609</v>
      </c>
      <c r="C352" s="100">
        <f t="shared" si="70"/>
        <v>0</v>
      </c>
      <c r="D352" s="100">
        <f t="shared" si="62"/>
        <v>0</v>
      </c>
      <c r="E352" s="100">
        <f t="shared" si="66"/>
        <v>0</v>
      </c>
      <c r="F352" s="100">
        <f t="shared" si="67"/>
        <v>0</v>
      </c>
      <c r="G352" s="100"/>
      <c r="H352" s="100">
        <f t="shared" si="68"/>
        <v>9998523.0556681044</v>
      </c>
      <c r="I352" s="100">
        <f t="shared" si="69"/>
        <v>20363386.018023539</v>
      </c>
      <c r="J352" s="100">
        <f t="shared" si="63"/>
        <v>0</v>
      </c>
      <c r="K352" s="101"/>
      <c r="AU352" s="102">
        <f t="shared" si="71"/>
        <v>126026.00956579749</v>
      </c>
      <c r="AV352" s="102">
        <f t="shared" si="64"/>
        <v>0</v>
      </c>
    </row>
    <row r="353" spans="1:48" s="3" customFormat="1" x14ac:dyDescent="0.25">
      <c r="A353" s="98">
        <f t="shared" si="65"/>
        <v>330</v>
      </c>
      <c r="B353" s="99">
        <f t="shared" si="61"/>
        <v>54640</v>
      </c>
      <c r="C353" s="100">
        <f t="shared" si="70"/>
        <v>0</v>
      </c>
      <c r="D353" s="100">
        <f t="shared" si="62"/>
        <v>0</v>
      </c>
      <c r="E353" s="100">
        <f t="shared" si="66"/>
        <v>0</v>
      </c>
      <c r="F353" s="100">
        <f t="shared" si="67"/>
        <v>0</v>
      </c>
      <c r="G353" s="100"/>
      <c r="H353" s="100">
        <f t="shared" si="68"/>
        <v>9998523.0556681044</v>
      </c>
      <c r="I353" s="100">
        <f t="shared" si="69"/>
        <v>20363386.018023539</v>
      </c>
      <c r="J353" s="100">
        <f t="shared" si="63"/>
        <v>0</v>
      </c>
      <c r="K353" s="101"/>
      <c r="AU353" s="102">
        <f t="shared" si="71"/>
        <v>126026.00956579749</v>
      </c>
      <c r="AV353" s="102">
        <f t="shared" si="64"/>
        <v>0</v>
      </c>
    </row>
    <row r="354" spans="1:48" s="3" customFormat="1" x14ac:dyDescent="0.25">
      <c r="A354" s="98">
        <f t="shared" si="65"/>
        <v>331</v>
      </c>
      <c r="B354" s="99">
        <f t="shared" si="61"/>
        <v>54671</v>
      </c>
      <c r="C354" s="100">
        <f t="shared" si="70"/>
        <v>0</v>
      </c>
      <c r="D354" s="100">
        <f t="shared" si="62"/>
        <v>0</v>
      </c>
      <c r="E354" s="100">
        <f t="shared" si="66"/>
        <v>0</v>
      </c>
      <c r="F354" s="100">
        <f t="shared" si="67"/>
        <v>0</v>
      </c>
      <c r="G354" s="100"/>
      <c r="H354" s="100">
        <f t="shared" si="68"/>
        <v>9998523.0556681044</v>
      </c>
      <c r="I354" s="100">
        <f t="shared" si="69"/>
        <v>20363386.018023539</v>
      </c>
      <c r="J354" s="100">
        <f t="shared" si="63"/>
        <v>0</v>
      </c>
      <c r="K354" s="101"/>
      <c r="AU354" s="102">
        <f t="shared" si="71"/>
        <v>126026.00956579749</v>
      </c>
      <c r="AV354" s="102">
        <f t="shared" si="64"/>
        <v>0</v>
      </c>
    </row>
    <row r="355" spans="1:48" s="3" customFormat="1" x14ac:dyDescent="0.25">
      <c r="A355" s="98">
        <f t="shared" si="65"/>
        <v>332</v>
      </c>
      <c r="B355" s="99">
        <f t="shared" si="61"/>
        <v>54701</v>
      </c>
      <c r="C355" s="100">
        <f t="shared" si="70"/>
        <v>0</v>
      </c>
      <c r="D355" s="100">
        <f t="shared" si="62"/>
        <v>0</v>
      </c>
      <c r="E355" s="100">
        <f t="shared" si="66"/>
        <v>0</v>
      </c>
      <c r="F355" s="100">
        <f t="shared" si="67"/>
        <v>0</v>
      </c>
      <c r="G355" s="100"/>
      <c r="H355" s="100">
        <f t="shared" si="68"/>
        <v>9998523.0556681044</v>
      </c>
      <c r="I355" s="100">
        <f t="shared" si="69"/>
        <v>20363386.018023539</v>
      </c>
      <c r="J355" s="100">
        <f t="shared" si="63"/>
        <v>0</v>
      </c>
      <c r="K355" s="101"/>
      <c r="AU355" s="102">
        <f t="shared" si="71"/>
        <v>126026.00956579749</v>
      </c>
      <c r="AV355" s="102">
        <f t="shared" si="64"/>
        <v>0</v>
      </c>
    </row>
    <row r="356" spans="1:48" s="3" customFormat="1" x14ac:dyDescent="0.25">
      <c r="A356" s="98">
        <f t="shared" si="65"/>
        <v>333</v>
      </c>
      <c r="B356" s="99">
        <f t="shared" si="61"/>
        <v>54732</v>
      </c>
      <c r="C356" s="100">
        <f t="shared" si="70"/>
        <v>0</v>
      </c>
      <c r="D356" s="100">
        <f t="shared" si="62"/>
        <v>0</v>
      </c>
      <c r="E356" s="100">
        <f t="shared" si="66"/>
        <v>0</v>
      </c>
      <c r="F356" s="100">
        <f t="shared" si="67"/>
        <v>0</v>
      </c>
      <c r="G356" s="100"/>
      <c r="H356" s="100">
        <f t="shared" si="68"/>
        <v>9998523.0556681044</v>
      </c>
      <c r="I356" s="100">
        <f t="shared" si="69"/>
        <v>20363386.018023539</v>
      </c>
      <c r="J356" s="100">
        <f t="shared" si="63"/>
        <v>0</v>
      </c>
      <c r="K356" s="101"/>
      <c r="AU356" s="102">
        <f t="shared" si="71"/>
        <v>126026.00956579749</v>
      </c>
      <c r="AV356" s="102">
        <f t="shared" si="64"/>
        <v>0</v>
      </c>
    </row>
    <row r="357" spans="1:48" s="3" customFormat="1" x14ac:dyDescent="0.25">
      <c r="A357" s="98">
        <f t="shared" si="65"/>
        <v>334</v>
      </c>
      <c r="B357" s="99">
        <f t="shared" si="61"/>
        <v>54762</v>
      </c>
      <c r="C357" s="100">
        <f t="shared" si="70"/>
        <v>0</v>
      </c>
      <c r="D357" s="100">
        <f t="shared" si="62"/>
        <v>0</v>
      </c>
      <c r="E357" s="100">
        <f t="shared" si="66"/>
        <v>0</v>
      </c>
      <c r="F357" s="100">
        <f t="shared" si="67"/>
        <v>0</v>
      </c>
      <c r="G357" s="100"/>
      <c r="H357" s="100">
        <f t="shared" si="68"/>
        <v>9998523.0556681044</v>
      </c>
      <c r="I357" s="100">
        <f t="shared" si="69"/>
        <v>20363386.018023539</v>
      </c>
      <c r="J357" s="100">
        <f t="shared" si="63"/>
        <v>0</v>
      </c>
      <c r="K357" s="101"/>
      <c r="AU357" s="102">
        <f t="shared" si="71"/>
        <v>126026.00956579749</v>
      </c>
      <c r="AV357" s="102">
        <f t="shared" si="64"/>
        <v>0</v>
      </c>
    </row>
    <row r="358" spans="1:48" s="3" customFormat="1" x14ac:dyDescent="0.25">
      <c r="A358" s="98">
        <f t="shared" si="65"/>
        <v>335</v>
      </c>
      <c r="B358" s="99">
        <f t="shared" si="61"/>
        <v>54793</v>
      </c>
      <c r="C358" s="100">
        <f t="shared" si="70"/>
        <v>0</v>
      </c>
      <c r="D358" s="100">
        <f t="shared" si="62"/>
        <v>0</v>
      </c>
      <c r="E358" s="100">
        <f t="shared" si="66"/>
        <v>0</v>
      </c>
      <c r="F358" s="100">
        <f t="shared" si="67"/>
        <v>0</v>
      </c>
      <c r="G358" s="100"/>
      <c r="H358" s="100">
        <f t="shared" si="68"/>
        <v>9998523.0556681044</v>
      </c>
      <c r="I358" s="100">
        <f t="shared" si="69"/>
        <v>20363386.018023539</v>
      </c>
      <c r="J358" s="100">
        <f t="shared" si="63"/>
        <v>0</v>
      </c>
      <c r="K358" s="101"/>
      <c r="AU358" s="102">
        <f t="shared" si="71"/>
        <v>126026.00956579749</v>
      </c>
      <c r="AV358" s="102">
        <f t="shared" si="64"/>
        <v>0</v>
      </c>
    </row>
    <row r="359" spans="1:48" s="3" customFormat="1" x14ac:dyDescent="0.25">
      <c r="A359" s="98">
        <f t="shared" si="65"/>
        <v>336</v>
      </c>
      <c r="B359" s="99">
        <f t="shared" si="61"/>
        <v>54824</v>
      </c>
      <c r="C359" s="100">
        <f t="shared" si="70"/>
        <v>0</v>
      </c>
      <c r="D359" s="100">
        <f t="shared" si="62"/>
        <v>0</v>
      </c>
      <c r="E359" s="100">
        <f t="shared" si="66"/>
        <v>0</v>
      </c>
      <c r="F359" s="100">
        <f t="shared" si="67"/>
        <v>0</v>
      </c>
      <c r="G359" s="100"/>
      <c r="H359" s="100">
        <f t="shared" si="68"/>
        <v>9998523.0556681044</v>
      </c>
      <c r="I359" s="100">
        <f t="shared" si="69"/>
        <v>20363386.018023539</v>
      </c>
      <c r="J359" s="100">
        <f t="shared" si="63"/>
        <v>0</v>
      </c>
      <c r="K359" s="101"/>
      <c r="AU359" s="102">
        <f t="shared" si="71"/>
        <v>126026.00956579749</v>
      </c>
      <c r="AV359" s="102">
        <f t="shared" si="64"/>
        <v>0</v>
      </c>
    </row>
    <row r="360" spans="1:48" s="3" customFormat="1" x14ac:dyDescent="0.25">
      <c r="A360" s="98">
        <f t="shared" si="65"/>
        <v>337</v>
      </c>
      <c r="B360" s="99">
        <f t="shared" si="61"/>
        <v>54852</v>
      </c>
      <c r="C360" s="100">
        <f t="shared" si="70"/>
        <v>0</v>
      </c>
      <c r="D360" s="100">
        <f t="shared" si="62"/>
        <v>0</v>
      </c>
      <c r="E360" s="100">
        <f t="shared" si="66"/>
        <v>0</v>
      </c>
      <c r="F360" s="100">
        <f t="shared" si="67"/>
        <v>0</v>
      </c>
      <c r="G360" s="100"/>
      <c r="H360" s="100">
        <f t="shared" si="68"/>
        <v>9998523.0556681044</v>
      </c>
      <c r="I360" s="100">
        <f t="shared" si="69"/>
        <v>20363386.018023539</v>
      </c>
      <c r="J360" s="100">
        <f t="shared" si="63"/>
        <v>0</v>
      </c>
      <c r="K360" s="101"/>
      <c r="AU360" s="102">
        <f t="shared" si="71"/>
        <v>126026.00956579749</v>
      </c>
      <c r="AV360" s="102">
        <f t="shared" si="64"/>
        <v>0</v>
      </c>
    </row>
    <row r="361" spans="1:48" s="3" customFormat="1" x14ac:dyDescent="0.25">
      <c r="A361" s="98">
        <f t="shared" si="65"/>
        <v>338</v>
      </c>
      <c r="B361" s="99">
        <f t="shared" si="61"/>
        <v>54883</v>
      </c>
      <c r="C361" s="100">
        <f t="shared" si="70"/>
        <v>0</v>
      </c>
      <c r="D361" s="100">
        <f t="shared" si="62"/>
        <v>0</v>
      </c>
      <c r="E361" s="100">
        <f t="shared" si="66"/>
        <v>0</v>
      </c>
      <c r="F361" s="100">
        <f t="shared" si="67"/>
        <v>0</v>
      </c>
      <c r="G361" s="100"/>
      <c r="H361" s="100">
        <f t="shared" si="68"/>
        <v>9998523.0556681044</v>
      </c>
      <c r="I361" s="100">
        <f t="shared" si="69"/>
        <v>20363386.018023539</v>
      </c>
      <c r="J361" s="100">
        <f t="shared" si="63"/>
        <v>0</v>
      </c>
      <c r="K361" s="101"/>
      <c r="AU361" s="102">
        <f t="shared" si="71"/>
        <v>126026.00956579749</v>
      </c>
      <c r="AV361" s="102">
        <f t="shared" si="64"/>
        <v>0</v>
      </c>
    </row>
    <row r="362" spans="1:48" s="3" customFormat="1" x14ac:dyDescent="0.25">
      <c r="A362" s="98">
        <f t="shared" si="65"/>
        <v>339</v>
      </c>
      <c r="B362" s="99">
        <f t="shared" si="61"/>
        <v>54913</v>
      </c>
      <c r="C362" s="100">
        <f t="shared" si="70"/>
        <v>0</v>
      </c>
      <c r="D362" s="100">
        <f t="shared" si="62"/>
        <v>0</v>
      </c>
      <c r="E362" s="100">
        <f t="shared" si="66"/>
        <v>0</v>
      </c>
      <c r="F362" s="100">
        <f t="shared" si="67"/>
        <v>0</v>
      </c>
      <c r="G362" s="100"/>
      <c r="H362" s="100">
        <f t="shared" si="68"/>
        <v>9998523.0556681044</v>
      </c>
      <c r="I362" s="100">
        <f t="shared" si="69"/>
        <v>20363386.018023539</v>
      </c>
      <c r="J362" s="100">
        <f t="shared" si="63"/>
        <v>0</v>
      </c>
      <c r="K362" s="101"/>
      <c r="AU362" s="102">
        <f t="shared" si="71"/>
        <v>126026.00956579749</v>
      </c>
      <c r="AV362" s="102">
        <f t="shared" si="64"/>
        <v>0</v>
      </c>
    </row>
    <row r="363" spans="1:48" s="3" customFormat="1" x14ac:dyDescent="0.25">
      <c r="A363" s="98">
        <f t="shared" si="65"/>
        <v>340</v>
      </c>
      <c r="B363" s="99">
        <f t="shared" si="61"/>
        <v>54944</v>
      </c>
      <c r="C363" s="100">
        <f t="shared" si="70"/>
        <v>0</v>
      </c>
      <c r="D363" s="100">
        <f t="shared" si="62"/>
        <v>0</v>
      </c>
      <c r="E363" s="100">
        <f t="shared" si="66"/>
        <v>0</v>
      </c>
      <c r="F363" s="100">
        <f t="shared" si="67"/>
        <v>0</v>
      </c>
      <c r="G363" s="100"/>
      <c r="H363" s="100">
        <f t="shared" si="68"/>
        <v>9998523.0556681044</v>
      </c>
      <c r="I363" s="100">
        <f t="shared" si="69"/>
        <v>20363386.018023539</v>
      </c>
      <c r="J363" s="100">
        <f t="shared" si="63"/>
        <v>0</v>
      </c>
      <c r="K363" s="101"/>
      <c r="AU363" s="102">
        <f t="shared" si="71"/>
        <v>126026.00956579749</v>
      </c>
      <c r="AV363" s="102">
        <f t="shared" si="64"/>
        <v>0</v>
      </c>
    </row>
    <row r="364" spans="1:48" s="3" customFormat="1" x14ac:dyDescent="0.25">
      <c r="A364" s="98">
        <f t="shared" si="65"/>
        <v>341</v>
      </c>
      <c r="B364" s="99">
        <f t="shared" si="61"/>
        <v>54974</v>
      </c>
      <c r="C364" s="100">
        <f t="shared" si="70"/>
        <v>0</v>
      </c>
      <c r="D364" s="100">
        <f t="shared" si="62"/>
        <v>0</v>
      </c>
      <c r="E364" s="100">
        <f t="shared" si="66"/>
        <v>0</v>
      </c>
      <c r="F364" s="100">
        <f t="shared" si="67"/>
        <v>0</v>
      </c>
      <c r="G364" s="100"/>
      <c r="H364" s="100">
        <f t="shared" si="68"/>
        <v>9998523.0556681044</v>
      </c>
      <c r="I364" s="100">
        <f t="shared" si="69"/>
        <v>20363386.018023539</v>
      </c>
      <c r="J364" s="100">
        <f t="shared" si="63"/>
        <v>0</v>
      </c>
      <c r="K364" s="101"/>
      <c r="AU364" s="102">
        <f t="shared" si="71"/>
        <v>126026.00956579749</v>
      </c>
      <c r="AV364" s="102">
        <f t="shared" si="64"/>
        <v>0</v>
      </c>
    </row>
    <row r="365" spans="1:48" s="3" customFormat="1" x14ac:dyDescent="0.25">
      <c r="A365" s="98">
        <f t="shared" si="65"/>
        <v>342</v>
      </c>
      <c r="B365" s="99">
        <f t="shared" si="61"/>
        <v>55005</v>
      </c>
      <c r="C365" s="100">
        <f t="shared" si="70"/>
        <v>0</v>
      </c>
      <c r="D365" s="100">
        <f t="shared" si="62"/>
        <v>0</v>
      </c>
      <c r="E365" s="100">
        <f t="shared" si="66"/>
        <v>0</v>
      </c>
      <c r="F365" s="100">
        <f t="shared" si="67"/>
        <v>0</v>
      </c>
      <c r="G365" s="100"/>
      <c r="H365" s="100">
        <f t="shared" si="68"/>
        <v>9998523.0556681044</v>
      </c>
      <c r="I365" s="100">
        <f t="shared" si="69"/>
        <v>20363386.018023539</v>
      </c>
      <c r="J365" s="100">
        <f t="shared" si="63"/>
        <v>0</v>
      </c>
      <c r="K365" s="101"/>
      <c r="AU365" s="102">
        <f t="shared" si="71"/>
        <v>126026.00956579749</v>
      </c>
      <c r="AV365" s="102">
        <f t="shared" si="64"/>
        <v>0</v>
      </c>
    </row>
    <row r="366" spans="1:48" s="3" customFormat="1" x14ac:dyDescent="0.25">
      <c r="A366" s="98">
        <f t="shared" si="65"/>
        <v>343</v>
      </c>
      <c r="B366" s="99">
        <f t="shared" si="61"/>
        <v>55036</v>
      </c>
      <c r="C366" s="100">
        <f t="shared" si="70"/>
        <v>0</v>
      </c>
      <c r="D366" s="100">
        <f t="shared" si="62"/>
        <v>0</v>
      </c>
      <c r="E366" s="100">
        <f t="shared" si="66"/>
        <v>0</v>
      </c>
      <c r="F366" s="100">
        <f t="shared" si="67"/>
        <v>0</v>
      </c>
      <c r="G366" s="100"/>
      <c r="H366" s="100">
        <f t="shared" si="68"/>
        <v>9998523.0556681044</v>
      </c>
      <c r="I366" s="100">
        <f t="shared" si="69"/>
        <v>20363386.018023539</v>
      </c>
      <c r="J366" s="100">
        <f t="shared" si="63"/>
        <v>0</v>
      </c>
      <c r="K366" s="101"/>
      <c r="AU366" s="102">
        <f t="shared" si="71"/>
        <v>126026.00956579749</v>
      </c>
      <c r="AV366" s="102">
        <f t="shared" si="64"/>
        <v>0</v>
      </c>
    </row>
    <row r="367" spans="1:48" s="3" customFormat="1" x14ac:dyDescent="0.25">
      <c r="A367" s="98">
        <f t="shared" si="65"/>
        <v>344</v>
      </c>
      <c r="B367" s="99">
        <f t="shared" si="61"/>
        <v>55066</v>
      </c>
      <c r="C367" s="100">
        <f t="shared" si="70"/>
        <v>0</v>
      </c>
      <c r="D367" s="100">
        <f t="shared" si="62"/>
        <v>0</v>
      </c>
      <c r="E367" s="100">
        <f t="shared" si="66"/>
        <v>0</v>
      </c>
      <c r="F367" s="100">
        <f t="shared" si="67"/>
        <v>0</v>
      </c>
      <c r="G367" s="100"/>
      <c r="H367" s="100">
        <f t="shared" si="68"/>
        <v>9998523.0556681044</v>
      </c>
      <c r="I367" s="100">
        <f t="shared" si="69"/>
        <v>20363386.018023539</v>
      </c>
      <c r="J367" s="100">
        <f t="shared" si="63"/>
        <v>0</v>
      </c>
      <c r="K367" s="101"/>
      <c r="AU367" s="102">
        <f t="shared" si="71"/>
        <v>126026.00956579749</v>
      </c>
      <c r="AV367" s="102">
        <f t="shared" si="64"/>
        <v>0</v>
      </c>
    </row>
    <row r="368" spans="1:48" s="3" customFormat="1" x14ac:dyDescent="0.25">
      <c r="A368" s="98">
        <f t="shared" si="65"/>
        <v>345</v>
      </c>
      <c r="B368" s="99">
        <f t="shared" si="61"/>
        <v>55097</v>
      </c>
      <c r="C368" s="100">
        <f t="shared" si="70"/>
        <v>0</v>
      </c>
      <c r="D368" s="100">
        <f t="shared" si="62"/>
        <v>0</v>
      </c>
      <c r="E368" s="100">
        <f t="shared" si="66"/>
        <v>0</v>
      </c>
      <c r="F368" s="100">
        <f t="shared" si="67"/>
        <v>0</v>
      </c>
      <c r="G368" s="100"/>
      <c r="H368" s="100">
        <f t="shared" si="68"/>
        <v>9998523.0556681044</v>
      </c>
      <c r="I368" s="100">
        <f t="shared" si="69"/>
        <v>20363386.018023539</v>
      </c>
      <c r="J368" s="100">
        <f t="shared" si="63"/>
        <v>0</v>
      </c>
      <c r="K368" s="101"/>
      <c r="AU368" s="102">
        <f t="shared" si="71"/>
        <v>126026.00956579749</v>
      </c>
      <c r="AV368" s="102">
        <f t="shared" si="64"/>
        <v>0</v>
      </c>
    </row>
    <row r="369" spans="1:48" s="3" customFormat="1" x14ac:dyDescent="0.25">
      <c r="A369" s="98">
        <f t="shared" si="65"/>
        <v>346</v>
      </c>
      <c r="B369" s="99">
        <f t="shared" si="61"/>
        <v>55127</v>
      </c>
      <c r="C369" s="100">
        <f t="shared" si="70"/>
        <v>0</v>
      </c>
      <c r="D369" s="100">
        <f t="shared" si="62"/>
        <v>0</v>
      </c>
      <c r="E369" s="100">
        <f t="shared" si="66"/>
        <v>0</v>
      </c>
      <c r="F369" s="100">
        <f t="shared" si="67"/>
        <v>0</v>
      </c>
      <c r="G369" s="100"/>
      <c r="H369" s="100">
        <f t="shared" si="68"/>
        <v>9998523.0556681044</v>
      </c>
      <c r="I369" s="100">
        <f t="shared" si="69"/>
        <v>20363386.018023539</v>
      </c>
      <c r="J369" s="100">
        <f t="shared" si="63"/>
        <v>0</v>
      </c>
      <c r="K369" s="101"/>
      <c r="AU369" s="102">
        <f t="shared" si="71"/>
        <v>126026.00956579749</v>
      </c>
      <c r="AV369" s="102">
        <f t="shared" si="64"/>
        <v>0</v>
      </c>
    </row>
    <row r="370" spans="1:48" s="3" customFormat="1" x14ac:dyDescent="0.25">
      <c r="A370" s="98">
        <f t="shared" si="65"/>
        <v>347</v>
      </c>
      <c r="B370" s="99">
        <f t="shared" si="61"/>
        <v>55158</v>
      </c>
      <c r="C370" s="100">
        <f t="shared" si="70"/>
        <v>0</v>
      </c>
      <c r="D370" s="100">
        <f t="shared" si="62"/>
        <v>0</v>
      </c>
      <c r="E370" s="100">
        <f t="shared" si="66"/>
        <v>0</v>
      </c>
      <c r="F370" s="100">
        <f t="shared" si="67"/>
        <v>0</v>
      </c>
      <c r="G370" s="100"/>
      <c r="H370" s="100">
        <f t="shared" si="68"/>
        <v>9998523.0556681044</v>
      </c>
      <c r="I370" s="100">
        <f t="shared" si="69"/>
        <v>20363386.018023539</v>
      </c>
      <c r="J370" s="100">
        <f t="shared" si="63"/>
        <v>0</v>
      </c>
      <c r="K370" s="101"/>
      <c r="AU370" s="102">
        <f t="shared" si="71"/>
        <v>126026.00956579749</v>
      </c>
      <c r="AV370" s="102">
        <f t="shared" si="64"/>
        <v>0</v>
      </c>
    </row>
    <row r="371" spans="1:48" s="3" customFormat="1" x14ac:dyDescent="0.25">
      <c r="A371" s="98">
        <f t="shared" si="65"/>
        <v>348</v>
      </c>
      <c r="B371" s="99">
        <f t="shared" si="61"/>
        <v>55189</v>
      </c>
      <c r="C371" s="100">
        <f t="shared" si="70"/>
        <v>0</v>
      </c>
      <c r="D371" s="100">
        <f t="shared" si="62"/>
        <v>0</v>
      </c>
      <c r="E371" s="100">
        <f t="shared" si="66"/>
        <v>0</v>
      </c>
      <c r="F371" s="100">
        <f t="shared" si="67"/>
        <v>0</v>
      </c>
      <c r="G371" s="100"/>
      <c r="H371" s="100">
        <f t="shared" si="68"/>
        <v>9998523.0556681044</v>
      </c>
      <c r="I371" s="100">
        <f t="shared" si="69"/>
        <v>20363386.018023539</v>
      </c>
      <c r="J371" s="100">
        <f t="shared" si="63"/>
        <v>0</v>
      </c>
      <c r="K371" s="101"/>
      <c r="AU371" s="102">
        <f t="shared" si="71"/>
        <v>126026.00956579749</v>
      </c>
      <c r="AV371" s="102">
        <f t="shared" si="64"/>
        <v>0</v>
      </c>
    </row>
    <row r="372" spans="1:48" s="3" customFormat="1" x14ac:dyDescent="0.25">
      <c r="A372" s="98">
        <f t="shared" si="65"/>
        <v>349</v>
      </c>
      <c r="B372" s="99">
        <f t="shared" si="61"/>
        <v>55217</v>
      </c>
      <c r="C372" s="100">
        <f t="shared" si="70"/>
        <v>0</v>
      </c>
      <c r="D372" s="100">
        <f t="shared" si="62"/>
        <v>0</v>
      </c>
      <c r="E372" s="100">
        <f t="shared" si="66"/>
        <v>0</v>
      </c>
      <c r="F372" s="100">
        <f t="shared" si="67"/>
        <v>0</v>
      </c>
      <c r="G372" s="100"/>
      <c r="H372" s="100">
        <f t="shared" si="68"/>
        <v>9998523.0556681044</v>
      </c>
      <c r="I372" s="100">
        <f t="shared" si="69"/>
        <v>20363386.018023539</v>
      </c>
      <c r="J372" s="100">
        <f t="shared" si="63"/>
        <v>0</v>
      </c>
      <c r="K372" s="101"/>
      <c r="AU372" s="102">
        <f t="shared" si="71"/>
        <v>126026.00956579749</v>
      </c>
      <c r="AV372" s="102">
        <f t="shared" si="64"/>
        <v>0</v>
      </c>
    </row>
    <row r="373" spans="1:48" s="3" customFormat="1" x14ac:dyDescent="0.25">
      <c r="A373" s="98">
        <f t="shared" si="65"/>
        <v>350</v>
      </c>
      <c r="B373" s="99">
        <f t="shared" si="61"/>
        <v>55248</v>
      </c>
      <c r="C373" s="100">
        <f t="shared" si="70"/>
        <v>0</v>
      </c>
      <c r="D373" s="100">
        <f t="shared" si="62"/>
        <v>0</v>
      </c>
      <c r="E373" s="100">
        <f t="shared" si="66"/>
        <v>0</v>
      </c>
      <c r="F373" s="100">
        <f t="shared" si="67"/>
        <v>0</v>
      </c>
      <c r="G373" s="100"/>
      <c r="H373" s="100">
        <f t="shared" si="68"/>
        <v>9998523.0556681044</v>
      </c>
      <c r="I373" s="100">
        <f t="shared" si="69"/>
        <v>20363386.018023539</v>
      </c>
      <c r="J373" s="100">
        <f t="shared" si="63"/>
        <v>0</v>
      </c>
      <c r="K373" s="101"/>
      <c r="AU373" s="102">
        <f t="shared" si="71"/>
        <v>126026.00956579749</v>
      </c>
      <c r="AV373" s="102">
        <f t="shared" si="64"/>
        <v>0</v>
      </c>
    </row>
    <row r="374" spans="1:48" s="3" customFormat="1" x14ac:dyDescent="0.25">
      <c r="A374" s="98">
        <f t="shared" si="65"/>
        <v>351</v>
      </c>
      <c r="B374" s="99">
        <f t="shared" si="61"/>
        <v>55278</v>
      </c>
      <c r="C374" s="100">
        <f t="shared" si="70"/>
        <v>0</v>
      </c>
      <c r="D374" s="100">
        <f t="shared" si="62"/>
        <v>0</v>
      </c>
      <c r="E374" s="100">
        <f t="shared" si="66"/>
        <v>0</v>
      </c>
      <c r="F374" s="100">
        <f t="shared" si="67"/>
        <v>0</v>
      </c>
      <c r="G374" s="100"/>
      <c r="H374" s="100">
        <f t="shared" si="68"/>
        <v>9998523.0556681044</v>
      </c>
      <c r="I374" s="100">
        <f t="shared" si="69"/>
        <v>20363386.018023539</v>
      </c>
      <c r="J374" s="100">
        <f t="shared" si="63"/>
        <v>0</v>
      </c>
      <c r="K374" s="101"/>
      <c r="AU374" s="102">
        <f t="shared" si="71"/>
        <v>126026.00956579749</v>
      </c>
      <c r="AV374" s="102">
        <f t="shared" si="64"/>
        <v>0</v>
      </c>
    </row>
    <row r="375" spans="1:48" s="3" customFormat="1" x14ac:dyDescent="0.25">
      <c r="A375" s="98">
        <f t="shared" si="65"/>
        <v>352</v>
      </c>
      <c r="B375" s="99">
        <f t="shared" si="61"/>
        <v>55309</v>
      </c>
      <c r="C375" s="100">
        <f t="shared" si="70"/>
        <v>0</v>
      </c>
      <c r="D375" s="100">
        <f t="shared" si="62"/>
        <v>0</v>
      </c>
      <c r="E375" s="100">
        <f t="shared" si="66"/>
        <v>0</v>
      </c>
      <c r="F375" s="100">
        <f t="shared" si="67"/>
        <v>0</v>
      </c>
      <c r="G375" s="100"/>
      <c r="H375" s="100">
        <f t="shared" si="68"/>
        <v>9998523.0556681044</v>
      </c>
      <c r="I375" s="100">
        <f t="shared" si="69"/>
        <v>20363386.018023539</v>
      </c>
      <c r="J375" s="100">
        <f t="shared" si="63"/>
        <v>0</v>
      </c>
      <c r="K375" s="101"/>
      <c r="AU375" s="102">
        <f t="shared" si="71"/>
        <v>126026.00956579749</v>
      </c>
      <c r="AV375" s="102">
        <f t="shared" si="64"/>
        <v>0</v>
      </c>
    </row>
    <row r="376" spans="1:48" s="3" customFormat="1" x14ac:dyDescent="0.25">
      <c r="A376" s="98">
        <f t="shared" si="65"/>
        <v>353</v>
      </c>
      <c r="B376" s="99">
        <f t="shared" si="61"/>
        <v>55339</v>
      </c>
      <c r="C376" s="100">
        <f t="shared" si="70"/>
        <v>0</v>
      </c>
      <c r="D376" s="100">
        <f t="shared" si="62"/>
        <v>0</v>
      </c>
      <c r="E376" s="100">
        <f t="shared" si="66"/>
        <v>0</v>
      </c>
      <c r="F376" s="100">
        <f t="shared" si="67"/>
        <v>0</v>
      </c>
      <c r="G376" s="100"/>
      <c r="H376" s="100">
        <f t="shared" si="68"/>
        <v>9998523.0556681044</v>
      </c>
      <c r="I376" s="100">
        <f t="shared" si="69"/>
        <v>20363386.018023539</v>
      </c>
      <c r="J376" s="100">
        <f t="shared" si="63"/>
        <v>0</v>
      </c>
      <c r="K376" s="101"/>
      <c r="AU376" s="102">
        <f t="shared" si="71"/>
        <v>126026.00956579749</v>
      </c>
      <c r="AV376" s="102">
        <f t="shared" si="64"/>
        <v>0</v>
      </c>
    </row>
    <row r="377" spans="1:48" s="3" customFormat="1" x14ac:dyDescent="0.25">
      <c r="A377" s="98">
        <f t="shared" si="65"/>
        <v>354</v>
      </c>
      <c r="B377" s="99">
        <f t="shared" si="61"/>
        <v>55370</v>
      </c>
      <c r="C377" s="100">
        <f t="shared" si="70"/>
        <v>0</v>
      </c>
      <c r="D377" s="100">
        <f t="shared" si="62"/>
        <v>0</v>
      </c>
      <c r="E377" s="100">
        <f t="shared" si="66"/>
        <v>0</v>
      </c>
      <c r="F377" s="100">
        <f t="shared" si="67"/>
        <v>0</v>
      </c>
      <c r="G377" s="100"/>
      <c r="H377" s="100">
        <f t="shared" si="68"/>
        <v>9998523.0556681044</v>
      </c>
      <c r="I377" s="100">
        <f t="shared" si="69"/>
        <v>20363386.018023539</v>
      </c>
      <c r="J377" s="100">
        <f t="shared" si="63"/>
        <v>0</v>
      </c>
      <c r="K377" s="101"/>
      <c r="AU377" s="102">
        <f t="shared" si="71"/>
        <v>126026.00956579749</v>
      </c>
      <c r="AV377" s="102">
        <f t="shared" si="64"/>
        <v>0</v>
      </c>
    </row>
    <row r="378" spans="1:48" s="3" customFormat="1" x14ac:dyDescent="0.25">
      <c r="A378" s="98">
        <f t="shared" si="65"/>
        <v>355</v>
      </c>
      <c r="B378" s="99">
        <f t="shared" si="61"/>
        <v>55401</v>
      </c>
      <c r="C378" s="100">
        <f t="shared" si="70"/>
        <v>0</v>
      </c>
      <c r="D378" s="100">
        <f t="shared" si="62"/>
        <v>0</v>
      </c>
      <c r="E378" s="100">
        <f t="shared" si="66"/>
        <v>0</v>
      </c>
      <c r="F378" s="100">
        <f t="shared" si="67"/>
        <v>0</v>
      </c>
      <c r="G378" s="100"/>
      <c r="H378" s="100">
        <f t="shared" si="68"/>
        <v>9998523.0556681044</v>
      </c>
      <c r="I378" s="100">
        <f t="shared" si="69"/>
        <v>20363386.018023539</v>
      </c>
      <c r="J378" s="100">
        <f t="shared" si="63"/>
        <v>0</v>
      </c>
      <c r="K378" s="101"/>
      <c r="AU378" s="102">
        <f t="shared" si="71"/>
        <v>126026.00956579749</v>
      </c>
      <c r="AV378" s="102">
        <f t="shared" si="64"/>
        <v>0</v>
      </c>
    </row>
    <row r="379" spans="1:48" s="3" customFormat="1" x14ac:dyDescent="0.25">
      <c r="A379" s="98">
        <f t="shared" si="65"/>
        <v>356</v>
      </c>
      <c r="B379" s="99">
        <f t="shared" si="61"/>
        <v>55431</v>
      </c>
      <c r="C379" s="100">
        <f t="shared" si="70"/>
        <v>0</v>
      </c>
      <c r="D379" s="100">
        <f t="shared" si="62"/>
        <v>0</v>
      </c>
      <c r="E379" s="100">
        <f t="shared" si="66"/>
        <v>0</v>
      </c>
      <c r="F379" s="100">
        <f t="shared" si="67"/>
        <v>0</v>
      </c>
      <c r="G379" s="100"/>
      <c r="H379" s="100">
        <f t="shared" si="68"/>
        <v>9998523.0556681044</v>
      </c>
      <c r="I379" s="100">
        <f t="shared" si="69"/>
        <v>20363386.018023539</v>
      </c>
      <c r="J379" s="100">
        <f t="shared" si="63"/>
        <v>0</v>
      </c>
      <c r="K379" s="101"/>
      <c r="AU379" s="102">
        <f t="shared" si="71"/>
        <v>126026.00956579749</v>
      </c>
      <c r="AV379" s="102">
        <f t="shared" si="64"/>
        <v>0</v>
      </c>
    </row>
    <row r="380" spans="1:48" s="3" customFormat="1" x14ac:dyDescent="0.25">
      <c r="A380" s="98">
        <f t="shared" si="65"/>
        <v>357</v>
      </c>
      <c r="B380" s="99">
        <f t="shared" si="61"/>
        <v>55462</v>
      </c>
      <c r="C380" s="100">
        <f t="shared" si="70"/>
        <v>0</v>
      </c>
      <c r="D380" s="100">
        <f t="shared" si="62"/>
        <v>0</v>
      </c>
      <c r="E380" s="100">
        <f t="shared" si="66"/>
        <v>0</v>
      </c>
      <c r="F380" s="100">
        <f t="shared" si="67"/>
        <v>0</v>
      </c>
      <c r="G380" s="100"/>
      <c r="H380" s="100">
        <f t="shared" si="68"/>
        <v>9998523.0556681044</v>
      </c>
      <c r="I380" s="100">
        <f t="shared" si="69"/>
        <v>20363386.018023539</v>
      </c>
      <c r="J380" s="100">
        <f t="shared" si="63"/>
        <v>0</v>
      </c>
      <c r="K380" s="101"/>
      <c r="AU380" s="102">
        <f t="shared" si="71"/>
        <v>126026.00956579749</v>
      </c>
      <c r="AV380" s="102">
        <f t="shared" si="64"/>
        <v>0</v>
      </c>
    </row>
    <row r="381" spans="1:48" s="3" customFormat="1" x14ac:dyDescent="0.25">
      <c r="A381" s="98">
        <f t="shared" si="65"/>
        <v>358</v>
      </c>
      <c r="B381" s="99">
        <f t="shared" si="61"/>
        <v>55492</v>
      </c>
      <c r="C381" s="100">
        <f t="shared" si="70"/>
        <v>0</v>
      </c>
      <c r="D381" s="100">
        <f t="shared" si="62"/>
        <v>0</v>
      </c>
      <c r="E381" s="100">
        <f t="shared" si="66"/>
        <v>0</v>
      </c>
      <c r="F381" s="100">
        <f t="shared" si="67"/>
        <v>0</v>
      </c>
      <c r="G381" s="100"/>
      <c r="H381" s="100">
        <f t="shared" si="68"/>
        <v>9998523.0556681044</v>
      </c>
      <c r="I381" s="100">
        <f t="shared" si="69"/>
        <v>20363386.018023539</v>
      </c>
      <c r="J381" s="100">
        <f t="shared" si="63"/>
        <v>0</v>
      </c>
      <c r="K381" s="101"/>
      <c r="AU381" s="102">
        <f t="shared" si="71"/>
        <v>126026.00956579749</v>
      </c>
      <c r="AV381" s="102">
        <f t="shared" si="64"/>
        <v>0</v>
      </c>
    </row>
    <row r="382" spans="1:48" s="3" customFormat="1" x14ac:dyDescent="0.25">
      <c r="A382" s="98">
        <f t="shared" si="65"/>
        <v>359</v>
      </c>
      <c r="B382" s="99">
        <f t="shared" si="61"/>
        <v>55523</v>
      </c>
      <c r="C382" s="100">
        <f t="shared" si="70"/>
        <v>0</v>
      </c>
      <c r="D382" s="100">
        <f t="shared" si="62"/>
        <v>0</v>
      </c>
      <c r="E382" s="100">
        <f t="shared" si="66"/>
        <v>0</v>
      </c>
      <c r="F382" s="100">
        <f t="shared" si="67"/>
        <v>0</v>
      </c>
      <c r="G382" s="100"/>
      <c r="H382" s="100">
        <f t="shared" si="68"/>
        <v>9998523.0556681044</v>
      </c>
      <c r="I382" s="100">
        <f t="shared" si="69"/>
        <v>20363386.018023539</v>
      </c>
      <c r="J382" s="100">
        <f t="shared" si="63"/>
        <v>0</v>
      </c>
      <c r="K382" s="101"/>
      <c r="AU382" s="102">
        <f t="shared" si="71"/>
        <v>126026.00956579749</v>
      </c>
      <c r="AV382" s="102">
        <f t="shared" si="64"/>
        <v>0</v>
      </c>
    </row>
    <row r="383" spans="1:48" s="3" customFormat="1" x14ac:dyDescent="0.25">
      <c r="A383" s="98">
        <f t="shared" si="65"/>
        <v>360</v>
      </c>
      <c r="B383" s="99">
        <f t="shared" si="61"/>
        <v>55554</v>
      </c>
      <c r="C383" s="100">
        <f t="shared" si="70"/>
        <v>0</v>
      </c>
      <c r="D383" s="100">
        <f t="shared" si="62"/>
        <v>0</v>
      </c>
      <c r="E383" s="100">
        <f t="shared" si="66"/>
        <v>0</v>
      </c>
      <c r="F383" s="100">
        <f t="shared" si="67"/>
        <v>0</v>
      </c>
      <c r="G383" s="100"/>
      <c r="H383" s="100">
        <f t="shared" si="68"/>
        <v>9998523.0556681044</v>
      </c>
      <c r="I383" s="100">
        <f t="shared" si="69"/>
        <v>20363386.018023539</v>
      </c>
      <c r="J383" s="100">
        <f t="shared" si="63"/>
        <v>0</v>
      </c>
      <c r="K383" s="101"/>
      <c r="AU383" s="102">
        <f t="shared" si="71"/>
        <v>126026.00956579749</v>
      </c>
      <c r="AV383" s="102">
        <f t="shared" si="64"/>
        <v>0</v>
      </c>
    </row>
    <row r="384" spans="1:48" x14ac:dyDescent="0.25">
      <c r="A384" s="104"/>
      <c r="B384" s="104"/>
      <c r="C384" s="104"/>
      <c r="D384" s="104"/>
      <c r="E384" s="105"/>
      <c r="F384" s="105"/>
      <c r="G384" s="105"/>
      <c r="H384" s="105"/>
      <c r="I384" s="105"/>
      <c r="J384" s="105"/>
      <c r="K384" s="106"/>
    </row>
    <row r="385" spans="11:11" x14ac:dyDescent="0.25">
      <c r="K385" s="106"/>
    </row>
    <row r="386" spans="11:11" x14ac:dyDescent="0.25">
      <c r="K386" s="106"/>
    </row>
    <row r="387" spans="11:11" x14ac:dyDescent="0.25">
      <c r="K387" s="106"/>
    </row>
    <row r="388" spans="11:11" x14ac:dyDescent="0.25">
      <c r="K388" s="106"/>
    </row>
    <row r="389" spans="11:11" x14ac:dyDescent="0.25">
      <c r="K389" s="106"/>
    </row>
    <row r="390" spans="11:11" x14ac:dyDescent="0.25">
      <c r="K390" s="106"/>
    </row>
    <row r="391" spans="11:11" x14ac:dyDescent="0.25">
      <c r="K391" s="106"/>
    </row>
    <row r="392" spans="11:11" x14ac:dyDescent="0.25">
      <c r="K392" s="106"/>
    </row>
    <row r="393" spans="11:11" x14ac:dyDescent="0.25">
      <c r="K393" s="106"/>
    </row>
    <row r="394" spans="11:11" x14ac:dyDescent="0.25">
      <c r="K394" s="106"/>
    </row>
    <row r="395" spans="11:11" x14ac:dyDescent="0.25">
      <c r="K395" s="106"/>
    </row>
    <row r="396" spans="11:11" x14ac:dyDescent="0.25">
      <c r="K396" s="106"/>
    </row>
    <row r="397" spans="11:11" x14ac:dyDescent="0.25">
      <c r="K397" s="106"/>
    </row>
    <row r="398" spans="11:11" x14ac:dyDescent="0.25">
      <c r="K398" s="106"/>
    </row>
    <row r="399" spans="11:11" x14ac:dyDescent="0.25">
      <c r="K399" s="106"/>
    </row>
    <row r="400" spans="11:11" x14ac:dyDescent="0.25">
      <c r="K400" s="106"/>
    </row>
    <row r="401" spans="11:11" x14ac:dyDescent="0.25">
      <c r="K401" s="106"/>
    </row>
    <row r="402" spans="11:11" x14ac:dyDescent="0.25">
      <c r="K402" s="106"/>
    </row>
    <row r="403" spans="11:11" x14ac:dyDescent="0.25">
      <c r="K403" s="106"/>
    </row>
    <row r="404" spans="11:11" x14ac:dyDescent="0.25">
      <c r="K404" s="106"/>
    </row>
    <row r="405" spans="11:11" x14ac:dyDescent="0.25">
      <c r="K405" s="106"/>
    </row>
    <row r="406" spans="11:11" x14ac:dyDescent="0.25">
      <c r="K406" s="106"/>
    </row>
    <row r="407" spans="11:11" x14ac:dyDescent="0.25">
      <c r="K407" s="106"/>
    </row>
    <row r="408" spans="11:11" x14ac:dyDescent="0.25">
      <c r="K408" s="106"/>
    </row>
  </sheetData>
  <sheetProtection selectLockedCells="1"/>
  <mergeCells count="28">
    <mergeCell ref="B18:C18"/>
    <mergeCell ref="G18:I18"/>
    <mergeCell ref="A35:J35"/>
    <mergeCell ref="A14:C14"/>
    <mergeCell ref="G14:I14"/>
    <mergeCell ref="A15:C15"/>
    <mergeCell ref="G15:I15"/>
    <mergeCell ref="B17:C17"/>
    <mergeCell ref="G17:I17"/>
    <mergeCell ref="A10:C10"/>
    <mergeCell ref="A11:C11"/>
    <mergeCell ref="G11:I11"/>
    <mergeCell ref="A12:C12"/>
    <mergeCell ref="G12:I12"/>
    <mergeCell ref="A13:C13"/>
    <mergeCell ref="G13:I13"/>
    <mergeCell ref="A7:C7"/>
    <mergeCell ref="G7:I7"/>
    <mergeCell ref="A8:C8"/>
    <mergeCell ref="G8:I8"/>
    <mergeCell ref="A9:C9"/>
    <mergeCell ref="G9:I9"/>
    <mergeCell ref="A1:J1"/>
    <mergeCell ref="A2:B2"/>
    <mergeCell ref="C2:E2"/>
    <mergeCell ref="H2:J2"/>
    <mergeCell ref="A6:D6"/>
    <mergeCell ref="G6:J6"/>
  </mergeCells>
  <conditionalFormatting sqref="AU23:AU383 A36:D383 A35 A23:D34">
    <cfRule type="expression" dxfId="5" priority="4" stopIfTrue="1">
      <formula>IF(ROW(A23)&gt;Last_Row,TRUE, FALSE)</formula>
    </cfRule>
    <cfRule type="expression" dxfId="4" priority="5">
      <formula>IF(ROW(A23)=Last_Row,TRUE, FALSE)</formula>
    </cfRule>
    <cfRule type="expression" dxfId="3" priority="6">
      <formula>IF(ROW(A23)&lt;Last_Row,TRUE, FALSE)</formula>
    </cfRule>
  </conditionalFormatting>
  <conditionalFormatting sqref="AV23:AV383 E23:J34 E36:J383">
    <cfRule type="expression" dxfId="2" priority="1" stopIfTrue="1">
      <formula>IF(ROW(E23)&gt;Last_Row,TRUE, FALSE)</formula>
    </cfRule>
    <cfRule type="expression" dxfId="1" priority="2" stopIfTrue="1">
      <formula>IF(ROW(E23)=Last_Row,TRUE, FALSE)</formula>
    </cfRule>
    <cfRule type="expression" dxfId="0" priority="3" stopIfTrue="1">
      <formula>IF(ROW(E23)&lt;=Last_Row,TRUE, FALSE)</formula>
    </cfRule>
  </conditionalFormatting>
  <dataValidations count="2">
    <dataValidation type="decimal" allowBlank="1" showInputMessage="1" showErrorMessage="1" errorTitle="Years" error="Please enter a whole number of years from 1 to 30." sqref="D13">
      <formula1>1</formula1>
      <formula2>30</formula2>
    </dataValidation>
    <dataValidation type="date" operator="greaterThanOrEqual" allowBlank="1" showInputMessage="1" showErrorMessage="1" errorTitle="Date" error="Please enter a valid date greater than or equal to January 1, 1900." sqref="D14:D15 J8">
      <formula1>1</formula1>
    </dataValidation>
  </dataValidations>
  <printOptions horizontalCentered="1"/>
  <pageMargins left="0.75" right="0.5" top="0.5" bottom="0.5" header="0.5" footer="0.5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23</vt:i4>
      </vt:variant>
    </vt:vector>
  </HeadingPairs>
  <TitlesOfParts>
    <vt:vector size="24" baseType="lpstr">
      <vt:lpstr>RPS (11)</vt:lpstr>
      <vt:lpstr>'RPS (11)'!Beg_Bal</vt:lpstr>
      <vt:lpstr>'RPS (11)'!Cum_Princ</vt:lpstr>
      <vt:lpstr>'RPS (11)'!Data</vt:lpstr>
      <vt:lpstr>'RPS (11)'!End_Bal</vt:lpstr>
      <vt:lpstr>'RPS (11)'!Full_Print</vt:lpstr>
      <vt:lpstr>'RPS (11)'!Insurance</vt:lpstr>
      <vt:lpstr>'RPS (11)'!Int</vt:lpstr>
      <vt:lpstr>'RPS (11)'!Interest_Rate</vt:lpstr>
      <vt:lpstr>'RPS (11)'!Loan_Amount</vt:lpstr>
      <vt:lpstr>'RPS (11)'!Loan_Start</vt:lpstr>
      <vt:lpstr>'RPS (11)'!Loan_Years</vt:lpstr>
      <vt:lpstr>'RPS (11)'!Num_Pmt_Per_Year</vt:lpstr>
      <vt:lpstr>'RPS (11)'!Pay_Date</vt:lpstr>
      <vt:lpstr>'RPS (11)'!Pay_Num</vt:lpstr>
      <vt:lpstr>'RPS (11)'!PM_Insurance</vt:lpstr>
      <vt:lpstr>'RPS (11)'!Princ</vt:lpstr>
      <vt:lpstr>'RPS (11)'!Print_Area</vt:lpstr>
      <vt:lpstr>'RPS (11)'!Print_Titles</vt:lpstr>
      <vt:lpstr>'RPS (11)'!Sched_Pay</vt:lpstr>
      <vt:lpstr>'RPS (11)'!Scheduled_Interest_Rate</vt:lpstr>
      <vt:lpstr>'RPS (11)'!Scheduled_Monthly_Payment</vt:lpstr>
      <vt:lpstr>'RPS (11)'!Total_Interest</vt:lpstr>
      <vt:lpstr>'RPS (11)'!Total_Pay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Asma Sabir - 7891</dc:creator>
  <cp:lastModifiedBy>Asma Sabir - 7891</cp:lastModifiedBy>
  <dcterms:created xsi:type="dcterms:W3CDTF">2022-02-14T07:46:36Z</dcterms:created>
  <dcterms:modified xsi:type="dcterms:W3CDTF">2022-02-14T07:48:16Z</dcterms:modified>
</cp:coreProperties>
</file>